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07" documentId="120_S{2AC9BD13-BADA-5192-A53E-5A8FF88502F6}" xr6:coauthVersionLast="47" xr6:coauthVersionMax="47" xr10:uidLastSave="{A1A28A4D-F4C8-430C-9433-79B3129C77E5}"/>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<sst xmlns="http://schemas.openxmlformats.org/spreadsheetml/2006/main" count="180305" uniqueCount="39133">
  <si>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</si>
  <si>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</si>
  <si>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</si>
  <si>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</si>
  <si>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</si>
  <si>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</si>
  <si>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</si>
  <si>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</si>
  <si>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</si>
  <si>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</si>
  <si>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</si>
  <si>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</si>
  <si>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</si>
  <si>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</si>
  <si>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</si>
  <si>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</si>
  <si>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</si>
  <si>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</si>
  <si>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</si>
  <si>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</si>
  <si>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</si>
  <si>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</si>
  <si>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</si>
  <si>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</si>
  <si>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</si>
  <si>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</si>
  <si>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</si>
  <si>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</si>
  <si>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</si>
  <si>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</si>
  <si>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</si>
  <si>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</si>
  <si>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</si>
  <si>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</si>
  <si>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</si>
  <si>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</si>
  <si>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</si>
  <si>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</si>
  <si>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</si>
  <si>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</si>
  <si>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</si>
  <si>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</si>
  <si>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</si>
  <si>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</si>
  <si>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</si>
  <si>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</si>
  <si>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</si>
  <si>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</si>
  <si>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</si>
  <si>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</si>
  <si>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</si>
  <si>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</si>
  <si>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</si>
  <si>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</si>
  <si>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</si>
  <si>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</si>
  <si>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</si>
  <si>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</si>
  <si>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</si>
  <si>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</si>
  <si>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</si>
  <si>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</si>
  <si>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</si>
  <si>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</si>
  <si>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</si>
  <si>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</si>
  <si>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</si>
  <si>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</si>
  <si>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</si>
  <si>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</si>
  <si>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</si>
  <si>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</si>
  <si>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</si>
  <si>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</si>
  <si>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</si>
  <si>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</si>
  <si>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</si>
  <si>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</si>
  <si>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</si>
  <si>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</si>
  <si>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</si>
  <si>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</si>
  <si>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</si>
  <si>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</si>
  <si>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</si>
  <si>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</si>
  <si>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</si>
  <si>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</si>
  <si>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</si>
  <si>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</si>
  <si>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</si>
  <si>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</si>
  <si>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</si>
  <si>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</si>
  <si>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</si>
  <si>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</si>
  <si>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</si>
  <si>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</si>
  <si>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</si>
  <si>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</si>
  <si>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</si>
  <si>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</si>
  <si>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</si>
  <si>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</si>
  <si>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</si>
  <si>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</si>
  <si>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</si>
  <si>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</si>
  <si>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</si>
  <si>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</si>
  <si>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</si>
  <si>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</si>
  <si>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</si>
  <si>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</si>
  <si>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</si>
  <si>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</si>
  <si>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</si>
  <si>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</si>
  <si>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</si>
  <si>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</si>
  <si>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</si>
  <si>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</si>
  <si>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</si>
  <si>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</si>
  <si>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</si>
  <si>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</si>
  <si>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</si>
  <si>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</si>
  <si>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</si>
  <si>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</si>
  <si>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</si>
  <si>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</si>
  <si>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</si>
  <si>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</si>
  <si>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</si>
  <si>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</si>
  <si>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</si>
  <si>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</si>
  <si>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</si>
  <si>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</si>
  <si>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</si>
  <si>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</si>
  <si>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</si>
  <si>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</si>
  <si>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</si>
  <si>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</si>
  <si>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</si>
  <si>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</si>
  <si>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</si>
  <si>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</si>
  <si>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</si>
  <si>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</si>
  <si>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</si>
  <si>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</si>
  <si>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</si>
  <si>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</si>
  <si>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</si>
  <si>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</si>
  <si>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</si>
  <si>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</si>
  <si>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</si>
  <si>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</si>
  <si>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</si>
  <si>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</si>
  <si>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</si>
  <si>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</si>
  <si>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</si>
  <si>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</si>
  <si>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</si>
  <si>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</si>
  <si>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</si>
  <si>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</si>
  <si>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</si>
  <si>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</si>
  <si>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</si>
  <si>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</si>
  <si>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</si>
  <si>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</si>
  <si>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</si>
  <si>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</si>
  <si>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</si>
  <si>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</si>
  <si>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</si>
  <si>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</si>
  <si>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</si>
  <si>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</si>
  <si>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</si>
  <si>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</si>
  <si>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</si>
  <si>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</si>
  <si>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</si>
  <si>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</si>
  <si>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</si>
  <si>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</si>
  <si>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</si>
  <si>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</si>
  <si>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</si>
  <si>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</si>
  <si>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</si>
  <si>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</si>
  <si>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</si>
  <si>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</si>
  <si>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</si>
  <si>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</si>
  <si>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</si>
  <si>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</si>
  <si>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</si>
  <si>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</si>
  <si>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</si>
  <si>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</si>
  <si>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</si>
  <si>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</si>
  <si>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</si>
  <si>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</si>
  <si>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</si>
  <si>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</si>
  <si>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</si>
  <si>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</si>
  <si>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</si>
  <si>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</si>
  <si>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</si>
  <si>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</si>
  <si>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</si>
  <si>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</si>
  <si>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</si>
  <si>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</si>
  <si>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</si>
  <si>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</si>
  <si>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</si>
  <si>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</si>
  <si>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</si>
  <si>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</si>
  <si>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</si>
  <si>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</si>
  <si>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</si>
  <si>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</si>
  <si>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</si>
  <si>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</si>
  <si>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</si>
  <si>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</si>
  <si>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</si>
  <si>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</si>
  <si>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</si>
  <si>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</si>
  <si>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</si>
  <si>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</si>
  <si>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</si>
  <si>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</si>
  <si>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</si>
  <si>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</si>
  <si>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</si>
  <si>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</si>
  <si>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</si>
  <si>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</si>
  <si>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</si>
  <si>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</si>
  <si>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</si>
  <si>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</si>
  <si>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</si>
  <si>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</si>
  <si>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</si>
  <si>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</si>
  <si>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</si>
  <si>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</si>
  <si>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</si>
  <si>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</si>
  <si>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</si>
  <si>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</si>
  <si>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</si>
  <si>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</si>
  <si>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</si>
  <si>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</si>
  <si>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</si>
  <si>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</si>
  <si>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</si>
  <si>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</si>
  <si>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</si>
  <si>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</si>
  <si>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</si>
  <si>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</si>
  <si>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</si>
  <si>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</si>
  <si>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</si>
  <si>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</si>
  <si>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</si>
  <si>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</si>
  <si>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</si>
  <si>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</si>
  <si>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</si>
  <si>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</si>
  <si>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</si>
  <si>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</si>
  <si>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</si>
  <si>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</si>
  <si>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</si>
  <si>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</si>
  <si>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</si>
  <si>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</si>
  <si>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</si>
  <si>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</si>
  <si>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</si>
  <si>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</si>
  <si>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</si>
  <si>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</si>
  <si>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</si>
  <si>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</si>
  <si>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</si>
  <si>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</si>
  <si>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</si>
  <si>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</si>
  <si>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</si>
  <si>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</si>
  <si>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</si>
  <si>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</si>
  <si>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</si>
  <si>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</si>
  <si>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</si>
  <si>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</si>
  <si>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</si>
  <si>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</si>
  <si>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</si>
  <si>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</si>
  <si>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</si>
  <si>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</si>
  <si>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</si>
  <si>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</si>
  <si>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</si>
  <si>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</si>
  <si>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</si>
  <si>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</si>
  <si>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</si>
  <si>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</si>
  <si>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</si>
  <si>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</si>
  <si>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</si>
  <si>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</si>
  <si>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</si>
  <si>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</si>
  <si>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</si>
  <si>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</si>
  <si>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</si>
  <si>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</si>
  <si>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</si>
  <si>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</si>
  <si>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</si>
  <si>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</si>
  <si>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</si>
  <si>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</si>
  <si>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</si>
  <si>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</si>
  <si>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</si>
  <si>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</si>
  <si>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</si>
  <si>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</si>
  <si>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</si>
  <si>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</si>
  <si>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</si>
  <si>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</si>
  <si>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</si>
  <si>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</si>
  <si>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</si>
  <si>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</si>
  <si>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</si>
  <si>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</si>
  <si>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</si>
  <si>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</si>
  <si>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</si>
  <si>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</si>
  <si>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</si>
  <si>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</si>
  <si>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</si>
  <si>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</si>
  <si>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</si>
  <si>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</si>
  <si>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</si>
  <si>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</si>
  <si>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</si>
  <si>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</si>
  <si>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</si>
  <si>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</si>
  <si>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</si>
  <si>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</si>
  <si>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</si>
  <si>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</si>
  <si>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</si>
  <si>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</si>
  <si>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</si>
  <si>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</si>
  <si>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</si>
  <si>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</si>
  <si>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</si>
  <si>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</si>
  <si>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</si>
  <si>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</si>
  <si>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</si>
  <si>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</si>
  <si>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</si>
  <si>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</si>
  <si>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</si>
  <si>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</si>
  <si>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</si>
  <si>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</si>
  <si>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</si>
  <si>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</si>
  <si>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</si>
  <si>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</si>
  <si>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</si>
  <si>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</si>
  <si>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</si>
  <si>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</si>
  <si>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</si>
  <si>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</si>
  <si>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</si>
  <si>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</si>
  <si>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</si>
  <si>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</si>
  <si>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</si>
  <si>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</si>
  <si>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</si>
  <si>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</si>
  <si>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</si>
  <si>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</si>
  <si>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</si>
  <si>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</si>
  <si>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</si>
  <si>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</si>
  <si>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</si>
  <si>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</si>
  <si>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</si>
  <si>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</si>
  <si>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</si>
  <si>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</si>
  <si>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</si>
  <si>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</si>
  <si>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</si>
  <si>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</si>
  <si>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</si>
  <si>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</si>
  <si>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</si>
  <si>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</si>
  <si>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</si>
  <si>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</si>
  <si>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</si>
  <si>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</si>
  <si>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</si>
  <si>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</si>
  <si>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</si>
  <si>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</si>
  <si>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</si>
  <si>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</si>
  <si>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</si>
  <si>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</si>
  <si>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</si>
  <si>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</si>
  <si>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</si>
  <si>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</si>
  <si>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</si>
  <si>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</si>
  <si>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</si>
  <si>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</si>
  <si>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</si>
  <si>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</si>
  <si>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</si>
  <si>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</si>
  <si>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</si>
  <si>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</si>
  <si>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</si>
  <si>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</si>
  <si>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</si>
  <si>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</si>
  <si>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</si>
  <si>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</si>
  <si>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</si>
  <si>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</si>
  <si>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</si>
  <si>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</si>
  <si>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</si>
  <si>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</si>
  <si>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</si>
  <si>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</si>
  <si>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</si>
  <si>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</si>
  <si>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</si>
  <si>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</si>
  <si>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</si>
  <si>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</si>
  <si>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</si>
  <si>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</si>
  <si>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</si>
  <si>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</si>
  <si>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</si>
  <si>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</si>
  <si>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</si>
  <si>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</si>
  <si>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</si>
  <si>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</si>
  <si>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</si>
  <si>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</si>
  <si>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</si>
  <si>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</si>
  <si>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</si>
  <si>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</si>
  <si>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</si>
  <si>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</si>
  <si>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</si>
  <si>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</si>
  <si>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</si>
  <si>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</si>
  <si>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</si>
  <si>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</si>
  <si>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</si>
  <si>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</si>
  <si>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</si>
  <si>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</si>
  <si>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</si>
  <si>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</si>
  <si>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</si>
  <si>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</si>
  <si>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</si>
  <si>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</si>
  <si>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</si>
  <si>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</si>
  <si>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</si>
  <si>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</si>
  <si>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</si>
  <si>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</si>
  <si>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</si>
  <si>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</si>
  <si>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</si>
  <si>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</si>
  <si>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</si>
  <si>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</si>
  <si>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</si>
  <si>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</si>
  <si>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</si>
  <si>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</si>
  <si>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</si>
  <si>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</si>
  <si>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</si>
  <si>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</si>
  <si>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</si>
  <si>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</si>
  <si>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</si>
  <si>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</si>
  <si>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</si>
  <si>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</si>
  <si>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</si>
  <si>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</si>
  <si>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</si>
  <si>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</si>
  <si>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</si>
  <si>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</si>
  <si>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</si>
  <si>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</si>
  <si>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</si>
  <si>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</si>
  <si>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</si>
  <si>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</si>
  <si>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</si>
  <si>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</si>
  <si>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</si>
  <si>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</si>
  <si>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</si>
  <si>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</si>
  <si>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</si>
  <si>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</si>
  <si>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</si>
  <si>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</si>
  <si>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</si>
  <si>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</si>
  <si>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</si>
  <si>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</si>
  <si>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</si>
  <si>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</si>
  <si>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</si>
  <si>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</si>
  <si>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</si>
  <si>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</si>
  <si>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</si>
  <si>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</si>
  <si>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</si>
  <si>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</si>
  <si>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</si>
  <si>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</si>
  <si>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</si>
  <si>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</si>
  <si>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</si>
  <si>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</si>
  <si>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</si>
  <si>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</si>
  <si>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</si>
  <si>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</si>
  <si>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</si>
  <si>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</si>
  <si>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</si>
  <si>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</si>
  <si>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</si>
  <si>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</si>
  <si>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</si>
  <si>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</si>
  <si>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</si>
  <si>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</si>
  <si>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</si>
  <si>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</si>
  <si>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</si>
  <si>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</si>
  <si>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</si>
  <si>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</si>
  <si>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</si>
  <si>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</si>
  <si>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</si>
  <si>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</si>
  <si>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</si>
  <si>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</si>
  <si>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</si>
  <si>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</si>
  <si>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</si>
  <si>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</si>
  <si>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</si>
  <si>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</si>
  <si>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</si>
  <si>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</si>
  <si>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</si>
  <si>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</si>
  <si>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</si>
  <si>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</si>
  <si>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</si>
  <si>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</si>
  <si>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</si>
  <si>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</si>
  <si>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</si>
  <si>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</si>
  <si>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</si>
  <si>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</si>
  <si>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</si>
  <si>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</si>
  <si>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</si>
  <si>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</si>
  <si>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</si>
  <si>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</si>
  <si>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</si>
  <si>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</si>
  <si>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</si>
  <si>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</si>
  <si>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</si>
  <si>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</si>
  <si>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</si>
  <si>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</si>
  <si>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</si>
  <si>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</si>
  <si>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</si>
  <si>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</si>
  <si>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</si>
  <si>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</si>
  <si>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</si>
  <si>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</si>
  <si>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</si>
  <si>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</si>
  <si>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</si>
  <si>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</si>
  <si>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</si>
  <si>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</si>
  <si>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</si>
  <si>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</si>
  <si>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</si>
  <si>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</si>
  <si>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</si>
  <si>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</si>
  <si>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</si>
  <si>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</si>
  <si>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</si>
  <si>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</si>
  <si>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</si>
  <si>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</si>
  <si>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</si>
  <si>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</si>
  <si>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</si>
  <si>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</si>
  <si>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</si>
  <si>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</si>
  <si>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</si>
  <si>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</si>
  <si>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</si>
  <si>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</si>
  <si>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</si>
  <si>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</si>
  <si>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</si>
  <si>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</si>
  <si>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</si>
  <si>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</si>
  <si>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</si>
  <si>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</si>
  <si>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</si>
  <si>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</si>
  <si>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</si>
  <si>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</si>
  <si>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</si>
  <si>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</si>
  <si>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</si>
  <si>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</si>
  <si>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</si>
  <si>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</si>
  <si>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</si>
  <si>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</si>
  <si>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</si>
  <si>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</si>
  <si>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</si>
  <si>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</si>
  <si>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</si>
  <si>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</si>
  <si>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</si>
  <si>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</si>
  <si>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</si>
  <si>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</si>
  <si>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</si>
  <si>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</si>
  <si>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</si>
  <si>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</si>
  <si>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</si>
  <si>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</si>
  <si>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</si>
  <si>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</si>
  <si>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</si>
  <si>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</si>
  <si>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</si>
  <si>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</si>
  <si>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</si>
  <si>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</si>
  <si>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</si>
  <si>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</si>
  <si>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</si>
  <si>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</si>
  <si>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</si>
  <si>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</si>
  <si>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</si>
  <si>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</si>
  <si>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</si>
  <si>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</si>
  <si>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</si>
  <si>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</si>
  <si>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</si>
  <si>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</si>
  <si>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</si>
  <si>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</si>
  <si>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</si>
  <si>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</si>
  <si>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</si>
  <si>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</si>
  <si>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</si>
  <si>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</si>
  <si>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</si>
  <si>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</si>
  <si>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</si>
  <si>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</si>
  <si>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</si>
  <si>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</si>
  <si>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</si>
  <si>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</si>
  <si>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</si>
  <si>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</si>
  <si>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</si>
  <si>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</si>
  <si>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</si>
  <si>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</si>
  <si>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</si>
  <si>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</si>
  <si>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</si>
  <si>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</si>
  <si>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</si>
  <si>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</si>
  <si>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</si>
  <si>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</si>
  <si>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</si>
  <si>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</si>
  <si>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</si>
  <si>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</si>
  <si>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</si>
  <si>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</si>
  <si>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</si>
  <si>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</si>
  <si>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</si>
  <si>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</si>
  <si>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</si>
  <si>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</si>
  <si>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</si>
  <si>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</si>
  <si>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</si>
  <si>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</si>
  <si>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</si>
  <si>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</si>
  <si>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</si>
  <si>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</si>
  <si>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</si>
  <si>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</si>
  <si>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</si>
  <si>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</si>
  <si>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</si>
  <si>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</si>
  <si>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</si>
  <si>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</si>
  <si>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</si>
  <si>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</si>
  <si>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</si>
  <si>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</si>
  <si>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</si>
  <si>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</si>
  <si>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</si>
  <si>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</si>
  <si>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</si>
  <si>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</si>
  <si>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</si>
  <si>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</si>
  <si>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</si>
  <si>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</si>
  <si>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</si>
  <si>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</si>
  <si>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</si>
  <si>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</si>
  <si>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</si>
  <si>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</si>
  <si>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</si>
  <si>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</si>
  <si>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</si>
  <si>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</si>
  <si>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</si>
  <si>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</si>
  <si>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</si>
  <si>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</si>
  <si>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</si>
  <si>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</si>
  <si>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</si>
  <si>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</si>
  <si>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</si>
  <si>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</si>
  <si>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</si>
  <si>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</si>
  <si>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</si>
  <si>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</si>
  <si>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</si>
  <si>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</si>
  <si>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</si>
  <si>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</si>
  <si>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</si>
  <si>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</si>
  <si>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</si>
  <si>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</si>
  <si>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</si>
  <si>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</si>
  <si>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</si>
  <si>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</si>
  <si>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</si>
  <si>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</si>
  <si>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</si>
  <si>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</si>
  <si>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</si>
  <si>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</si>
  <si>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</si>
  <si>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</si>
  <si>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</si>
  <si>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</si>
  <si>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</si>
  <si>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</si>
  <si>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</si>
  <si>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</si>
  <si>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</si>
  <si>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</si>
  <si>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</si>
  <si>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</si>
  <si>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</si>
  <si>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</si>
  <si>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</si>
  <si>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</si>
  <si>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</si>
  <si>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</si>
  <si>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</si>
  <si>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</si>
  <si>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</si>
  <si>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</si>
  <si>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</si>
  <si>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</si>
  <si>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</si>
  <si>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</si>
  <si>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</si>
  <si>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</si>
  <si>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</si>
  <si>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</si>
  <si>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</si>
  <si>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</si>
  <si>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</si>
  <si>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</si>
  <si>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</si>
  <si>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</si>
  <si>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</si>
  <si>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</si>
  <si>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</si>
  <si>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</si>
  <si>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</si>
  <si>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</si>
  <si>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</si>
  <si>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</si>
  <si>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</si>
  <si>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</si>
  <si>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</si>
  <si>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</si>
  <si>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</si>
  <si>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</si>
  <si>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</si>
  <si>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</si>
  <si>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</si>
  <si>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</si>
  <si>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</si>
  <si>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</si>
  <si>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</si>
  <si>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</si>
  <si>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</si>
  <si>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</si>
  <si>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</si>
  <si>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</si>
  <si>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</si>
  <si>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</si>
  <si>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</si>
  <si>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</si>
  <si>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</si>
  <si>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</si>
  <si>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</si>
  <si>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</si>
  <si>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</si>
  <si>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</si>
  <si>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</si>
  <si>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</si>
  <si>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</si>
  <si>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</si>
  <si>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</si>
  <si>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</si>
  <si>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</si>
  <si>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</si>
  <si>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</si>
  <si>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</si>
  <si>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</si>
  <si>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</si>
  <si>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</si>
  <si>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</si>
  <si>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</si>
  <si>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</si>
  <si>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</si>
  <si>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</si>
  <si>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</si>
  <si>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</si>
  <si>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</si>
  <si>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</si>
  <si>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</si>
  <si>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</si>
  <si>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</si>
  <si>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</si>
  <si>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</si>
  <si>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</si>
  <si>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</si>
  <si>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</si>
  <si>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</si>
  <si>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</si>
  <si>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</si>
  <si>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</si>
  <si>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</si>
  <si>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</si>
  <si>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</si>
  <si>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</si>
  <si>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</si>
  <si>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</si>
  <si>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</si>
  <si>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</si>
  <si>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</si>
  <si>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</si>
  <si>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</si>
  <si>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</si>
  <si>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</si>
  <si>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</si>
  <si>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</si>
  <si>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</si>
  <si>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</si>
  <si>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</si>
  <si>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</si>
  <si>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</si>
  <si>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</si>
  <si>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</si>
  <si>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</si>
  <si>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</si>
  <si>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</si>
  <si>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</si>
  <si>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</si>
  <si>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</si>
  <si>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</si>
  <si>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</si>
  <si>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</si>
  <si>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</si>
  <si>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</si>
  <si>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</si>
  <si>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</si>
  <si>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</si>
  <si>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</si>
  <si>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</si>
  <si>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</si>
  <si>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</si>
  <si>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</si>
  <si>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</si>
  <si>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</si>
  <si>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</si>
  <si>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</si>
  <si>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</si>
  <si>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</si>
  <si>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</si>
  <si>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</si>
  <si>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</si>
  <si>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</si>
  <si>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</si>
  <si>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</si>
  <si>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</si>
  <si>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</si>
  <si>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</si>
  <si>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</si>
  <si>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</si>
  <si>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</si>
  <si>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</si>
  <si>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</si>
  <si>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</si>
  <si>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</si>
  <si>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</si>
  <si>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</si>
  <si>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</si>
  <si>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</si>
  <si>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</si>
  <si>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</si>
  <si>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</si>
  <si>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</si>
  <si>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</si>
  <si>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</si>
  <si>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</si>
  <si>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</si>
  <si>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</si>
  <si>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</si>
  <si>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</si>
  <si>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</si>
  <si>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</si>
  <si>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</si>
  <si>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</si>
  <si>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</si>
  <si>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</si>
  <si>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</si>
  <si>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</si>
  <si>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</si>
  <si>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</si>
  <si>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</si>
  <si>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</si>
  <si>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</si>
  <si>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</si>
  <si>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</si>
  <si>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</si>
  <si>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</si>
  <si>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</si>
  <si>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</si>
  <si>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</si>
  <si>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</si>
  <si>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</si>
  <si>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</si>
  <si>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</si>
  <si>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</si>
  <si>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</si>
  <si>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</si>
  <si>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</si>
  <si>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</si>
  <si>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</si>
  <si>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</si>
  <si>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</si>
  <si>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</si>
  <si>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</si>
  <si>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</si>
  <si>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</si>
  <si>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</si>
  <si>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</si>
  <si>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</si>
  <si>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</si>
  <si>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</si>
  <si>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</si>
  <si>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</si>
  <si>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</si>
  <si>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</si>
  <si>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</si>
  <si>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</si>
  <si>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</si>
  <si>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</si>
  <si>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</si>
  <si>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</si>
  <si>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</si>
  <si>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</si>
  <si>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</si>
  <si>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</si>
  <si>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</si>
  <si>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</si>
  <si>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</si>
  <si>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</si>
  <si>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</si>
  <si>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</si>
  <si>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</si>
  <si>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</si>
  <si>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</si>
  <si>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</si>
  <si>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</si>
  <si>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</si>
  <si>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</si>
  <si>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</si>
  <si>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</si>
  <si>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</si>
  <si>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</si>
  <si>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</si>
  <si>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</si>
  <si>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</si>
  <si>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</si>
  <si>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</si>
  <si>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</si>
  <si>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</si>
  <si>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</si>
  <si>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</si>
  <si>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</si>
  <si>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</si>
  <si>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</si>
  <si>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</si>
  <si>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</si>
  <si>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</si>
  <si>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</si>
  <si>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</si>
  <si>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</si>
  <si>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</si>
  <si>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</si>
  <si>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</si>
  <si>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</si>
  <si>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</si>
  <si>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</si>
  <si>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</si>
  <si>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</si>
  <si>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</si>
  <si>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</si>
  <si>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</si>
  <si>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</si>
  <si>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</si>
  <si>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</si>
  <si>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</si>
  <si>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</si>
  <si>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</si>
  <si>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</si>
  <si>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</si>
  <si>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</si>
  <si>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</si>
  <si>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</si>
  <si>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</si>
  <si>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</si>
  <si>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</si>
  <si>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</si>
  <si>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</si>
  <si>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</si>
  <si>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</si>
  <si>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</si>
  <si>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</si>
  <si>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</si>
  <si>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</si>
  <si>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</si>
  <si>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</si>
  <si>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</si>
  <si>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</si>
  <si>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</si>
  <si>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</si>
  <si>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</si>
  <si>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</si>
  <si>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</si>
  <si>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</si>
  <si>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</si>
  <si>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</si>
  <si>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</si>
  <si>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</si>
  <si>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</si>
  <si>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</si>
  <si>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</si>
  <si>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</si>
  <si>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</si>
  <si>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</si>
  <si>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</si>
  <si>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</si>
  <si>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</si>
  <si>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</si>
  <si>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</si>
  <si>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</si>
  <si>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</si>
  <si>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</si>
  <si>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</si>
  <si>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</si>
  <si>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</si>
  <si>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</si>
  <si>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</si>
  <si>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</si>
  <si>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</si>
  <si>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</si>
  <si>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</si>
  <si>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</si>
  <si>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</si>
  <si>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</si>
  <si>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</si>
  <si>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</si>
  <si>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</si>
  <si>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</si>
  <si>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</si>
  <si>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</si>
  <si>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</si>
  <si>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</si>
  <si>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</si>
  <si>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</si>
  <si>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</si>
  <si>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</si>
  <si>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</si>
  <si>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</si>
  <si>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</si>
  <si>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</si>
  <si>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</si>
  <si>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</si>
  <si>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</si>
  <si>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</si>
  <si>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</si>
  <si>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</si>
  <si>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</si>
  <si>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</si>
  <si>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</si>
  <si>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</si>
  <si>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</si>
  <si>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</si>
  <si>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</si>
  <si>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</si>
  <si>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</si>
  <si>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</si>
  <si>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</si>
  <si>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</si>
  <si>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</si>
  <si>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</si>
  <si>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</si>
  <si>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</si>
  <si>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</si>
  <si>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</si>
  <si>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</si>
  <si>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</si>
  <si>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</si>
  <si>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</si>
  <si>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</si>
  <si>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</si>
  <si>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</si>
  <si>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</si>
  <si>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</si>
  <si>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</si>
  <si>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</si>
  <si>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</si>
  <si>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</si>
  <si>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</si>
  <si>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</si>
  <si>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</si>
  <si>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</si>
  <si>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</si>
  <si>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</si>
  <si>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</si>
  <si>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</si>
  <si>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</si>
  <si>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</si>
  <si>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</si>
  <si>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</si>
  <si>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</si>
  <si>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</si>
  <si>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</si>
  <si>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</si>
  <si>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</si>
  <si>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</si>
  <si>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</si>
  <si>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</si>
  <si>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</si>
  <si>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</si>
  <si>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</si>
  <si>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</si>
  <si>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</si>
  <si>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</si>
  <si>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</si>
  <si>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</si>
  <si>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</si>
  <si>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</si>
  <si>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</si>
  <si>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</si>
  <si>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</si>
  <si>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</si>
  <si>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</si>
  <si>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</si>
  <si>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</si>
  <si>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</si>
  <si>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</si>
  <si>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</si>
  <si>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</si>
  <si>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</si>
  <si>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</si>
  <si>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</si>
  <si>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</si>
  <si>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</si>
  <si>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</si>
  <si>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</si>
  <si>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</si>
  <si>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</si>
  <si>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</si>
  <si>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</si>
  <si>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</si>
  <si>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</si>
  <si>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</si>
  <si>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</si>
  <si>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</si>
  <si>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</si>
  <si>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</si>
  <si>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</si>
  <si>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</si>
  <si>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</si>
  <si>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</si>
  <si>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</si>
  <si>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</si>
  <si>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</si>
  <si>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</si>
  <si>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</si>
  <si>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</si>
  <si>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</si>
  <si>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</si>
  <si>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</si>
  <si>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</si>
  <si>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</si>
  <si>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</si>
  <si>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</si>
  <si>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</si>
  <si>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</si>
  <si>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</si>
  <si>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</si>
  <si>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</si>
  <si>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</si>
  <si>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</si>
  <si>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</si>
  <si>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</si>
  <si>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</si>
  <si>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</si>
  <si>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</si>
  <si>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</si>
  <si>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</si>
  <si>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</si>
  <si>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</si>
  <si>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</si>
  <si>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</si>
  <si>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</si>
  <si>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</si>
  <si>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</si>
  <si>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</si>
  <si>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</si>
  <si>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</si>
  <si>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</si>
  <si>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</si>
  <si>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</si>
  <si>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</si>
  <si>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</si>
  <si>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</si>
  <si>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</si>
  <si>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</si>
  <si>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</si>
  <si>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</si>
  <si>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</si>
  <si>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</si>
  <si>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</si>
  <si>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</si>
  <si>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</si>
  <si>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</si>
  <si>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</si>
  <si>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</si>
  <si>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</si>
  <si>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</si>
  <si>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</si>
  <si>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</si>
  <si>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</si>
  <si>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</si>
  <si>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</si>
  <si>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</si>
  <si>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</si>
  <si>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</si>
  <si>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</si>
  <si>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</si>
  <si>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</si>
  <si>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</si>
  <si>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</si>
  <si>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</si>
  <si>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</si>
  <si>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</si>
  <si>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</si>
  <si>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</si>
  <si>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</si>
  <si>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</si>
  <si>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</si>
  <si>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</si>
  <si>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</si>
  <si>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</si>
  <si>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</si>
  <si>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</si>
  <si>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</si>
  <si>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</si>
  <si>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</si>
  <si>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</si>
  <si>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</si>
  <si>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</si>
  <si>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</si>
  <si>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</si>
  <si>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</si>
  <si>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</si>
  <si>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</si>
  <si>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</si>
  <si>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</si>
  <si>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</si>
  <si>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</si>
  <si>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</si>
  <si>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</si>
  <si>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</si>
  <si>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</si>
  <si>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</si>
  <si>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</si>
  <si>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</si>
  <si>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</si>
  <si>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</si>
  <si>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</si>
  <si>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</si>
  <si>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</si>
  <si>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</si>
  <si>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</si>
  <si>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</si>
  <si>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</si>
  <si>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</si>
  <si>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</si>
  <si>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</si>
  <si>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</si>
  <si>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</si>
  <si>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</si>
  <si>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</si>
  <si>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</si>
  <si>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</si>
  <si>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</si>
  <si>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</si>
  <si>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</si>
  <si>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</si>
  <si>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</si>
  <si>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</si>
  <si>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</si>
  <si>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</si>
  <si>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</si>
  <si>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</si>
  <si>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</si>
  <si>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</si>
  <si>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</si>
  <si>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</si>
  <si>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</si>
  <si>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</si>
  <si>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</si>
  <si>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</si>
  <si>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</si>
  <si>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</si>
  <si>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</si>
  <si>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</si>
  <si>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</si>
  <si>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</si>
  <si>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</si>
  <si>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</si>
  <si>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</si>
  <si>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</si>
  <si>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</si>
  <si>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</si>
  <si>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</si>
  <si>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</si>
  <si>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</si>
  <si>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</si>
  <si>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</si>
  <si>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</si>
  <si>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</si>
  <si>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</si>
  <si>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</si>
  <si>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</si>
  <si>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</si>
  <si>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</si>
  <si>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</si>
  <si>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</si>
  <si>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</si>
  <si>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</si>
  <si>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</si>
  <si>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</si>
  <si>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</si>
  <si>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</si>
  <si>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</si>
  <si>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</si>
  <si>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</si>
  <si>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</si>
  <si>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</si>
  <si>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</si>
  <si>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</si>
  <si>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</si>
  <si>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</si>
  <si>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</si>
  <si>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</si>
  <si>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</si>
  <si>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</si>
  <si>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</si>
  <si>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</si>
  <si>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</si>
  <si>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</si>
  <si>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</si>
  <si>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</si>
  <si>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</si>
  <si>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</si>
  <si>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</si>
  <si>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</si>
  <si>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</si>
  <si>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</si>
  <si>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</si>
  <si>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</si>
  <si>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</si>
  <si>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</si>
  <si>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</si>
  <si>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</si>
  <si>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</si>
  <si>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</si>
  <si>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</si>
  <si>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</si>
  <si>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</si>
  <si>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</si>
  <si>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</si>
  <si>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</si>
  <si>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</si>
  <si>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</si>
  <si>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</si>
  <si>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</si>
  <si>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</si>
  <si>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</si>
  <si>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</si>
  <si>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</si>
  <si>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</si>
  <si>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</si>
  <si>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</si>
  <si>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</si>
  <si>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</si>
  <si>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</si>
  <si>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</si>
  <si>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</si>
  <si>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</si>
  <si>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</si>
  <si>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</si>
  <si>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</si>
  <si>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</si>
  <si>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</si>
  <si>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</si>
  <si>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</si>
  <si>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</si>
  <si>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</si>
  <si>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</si>
  <si>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</si>
  <si>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</si>
  <si>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</si>
  <si>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</si>
  <si>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</si>
  <si>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</si>
  <si>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</si>
  <si>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</si>
  <si>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</si>
  <si>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</si>
  <si>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</si>
  <si>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</si>
  <si>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</si>
  <si>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</si>
  <si>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</si>
  <si>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</si>
  <si>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</si>
  <si>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</si>
  <si>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</si>
  <si>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</si>
  <si>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</si>
  <si>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</si>
  <si>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</si>
  <si>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</si>
  <si>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</si>
  <si>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</si>
  <si>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</si>
  <si>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</si>
  <si>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</si>
  <si>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</si>
  <si>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</si>
  <si>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</si>
  <si>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</si>
  <si>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</si>
  <si>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</si>
  <si>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</si>
  <si>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</si>
  <si>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</si>
  <si>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</si>
  <si>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</si>
  <si>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</si>
  <si>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</si>
  <si>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</si>
  <si>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</si>
  <si>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</si>
  <si>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</si>
  <si>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</si>
  <si>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</si>
  <si>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</si>
  <si>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</si>
  <si>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</si>
  <si>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</si>
  <si>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</si>
  <si>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</si>
  <si>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</si>
  <si>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</si>
  <si>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</si>
  <si>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</si>
  <si>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</si>
  <si>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</si>
  <si>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</si>
  <si>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</si>
  <si>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</si>
  <si>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</si>
  <si>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</si>
  <si>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</si>
  <si>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</si>
  <si>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</si>
  <si>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</si>
  <si>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</si>
  <si>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</si>
  <si>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</si>
  <si>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</si>
  <si>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</si>
  <si>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</si>
  <si>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</si>
  <si>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</si>
  <si>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</si>
  <si>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</si>
  <si>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</si>
  <si>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</si>
  <si>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</si>
  <si>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</si>
  <si>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</si>
  <si>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</si>
  <si>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</si>
  <si>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</si>
  <si>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</si>
  <si>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</si>
  <si>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</si>
  <si>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</si>
  <si>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</si>
  <si>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</si>
  <si>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</si>
  <si>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</si>
  <si>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</si>
  <si>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</si>
  <si>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</si>
  <si>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</si>
  <si>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</si>
  <si>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</si>
  <si>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</si>
  <si>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</si>
  <si>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</si>
  <si>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</si>
  <si>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</si>
  <si>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</si>
  <si>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</si>
  <si>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</si>
  <si>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</si>
  <si>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</si>
  <si>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</si>
  <si>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</si>
  <si>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</si>
  <si>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</si>
  <si>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</si>
  <si>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</si>
  <si>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</si>
  <si>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</si>
  <si>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</si>
  <si>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</si>
  <si>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</si>
  <si>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</si>
  <si>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</si>
  <si>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</si>
  <si>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</si>
  <si>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</si>
  <si>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</si>
  <si>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</si>
  <si>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</si>
  <si>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</si>
  <si>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</si>
  <si>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</si>
  <si>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</si>
  <si>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</si>
  <si>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</si>
  <si>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</si>
  <si>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</si>
  <si>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</si>
  <si>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</si>
  <si>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</si>
  <si>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</si>
  <si>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</si>
  <si>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</si>
  <si>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</si>
  <si>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</si>
  <si>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</si>
  <si>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</si>
  <si>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</si>
  <si>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</si>
  <si>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</si>
  <si>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</si>
  <si>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</si>
  <si>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</si>
  <si>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</si>
  <si>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</si>
  <si>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</si>
  <si>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</si>
  <si>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</si>
  <si>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</si>
  <si>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</si>
  <si>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</si>
  <si>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</si>
  <si>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</si>
  <si>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</si>
  <si>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</si>
  <si>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</si>
  <si>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</si>
  <si>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</si>
  <si>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</si>
  <si>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</si>
  <si>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</si>
  <si>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</si>
  <si>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</si>
  <si>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</si>
  <si>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</si>
  <si>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</si>
  <si>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</si>
  <si>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</si>
  <si>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</si>
  <si>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</si>
  <si>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</si>
  <si>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</si>
  <si>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</si>
  <si>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</si>
  <si>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</si>
  <si>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</si>
  <si>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</si>
  <si>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</si>
  <si>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</si>
  <si>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</si>
  <si>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</si>
  <si>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</si>
  <si>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</si>
  <si>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</si>
  <si>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</si>
  <si>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</si>
  <si>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</si>
  <si>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</si>
  <si>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</si>
  <si>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</si>
  <si>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</si>
  <si>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</si>
  <si>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</si>
  <si>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</si>
  <si>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</si>
  <si>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</si>
  <si>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</si>
  <si>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</si>
  <si>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</si>
  <si>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</si>
  <si>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</si>
  <si>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</si>
  <si>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</si>
  <si>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</si>
  <si>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</si>
  <si>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</si>
  <si>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</si>
  <si>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</si>
  <si>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</si>
  <si>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</si>
  <si>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</si>
  <si>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</si>
  <si>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</si>
  <si>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</si>
  <si>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</si>
  <si>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</si>
  <si>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</si>
  <si>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</si>
  <si>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</si>
  <si>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</si>
  <si>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</si>
  <si>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</si>
  <si>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</si>
  <si>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</si>
  <si>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</si>
  <si>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</si>
  <si>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</si>
  <si>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</si>
  <si>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</si>
  <si>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</si>
  <si>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</si>
  <si>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</si>
  <si>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</si>
  <si>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</si>
  <si>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</si>
  <si>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</si>
  <si>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</si>
  <si>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</si>
  <si>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</si>
  <si>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</si>
  <si>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</si>
  <si>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</si>
  <si>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</si>
  <si>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</si>
  <si>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</si>
  <si>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</si>
  <si>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</si>
  <si>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</si>
  <si>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</si>
  <si>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</si>
  <si>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</si>
  <si>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</si>
  <si>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</si>
  <si>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</si>
  <si>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</si>
  <si>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</si>
  <si>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</si>
  <si>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</si>
  <si>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</si>
  <si>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</si>
  <si>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</si>
  <si>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</si>
  <si>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</si>
  <si>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</si>
  <si>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</si>
  <si>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</si>
  <si>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</si>
  <si>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</si>
  <si>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</si>
  <si>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</si>
  <si>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</si>
  <si>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</si>
  <si>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</si>
  <si>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</si>
  <si>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</si>
  <si>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</si>
  <si>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</si>
  <si>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</si>
  <si>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</si>
  <si>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</si>
  <si>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</si>
  <si>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</si>
  <si>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</si>
  <si>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</si>
  <si>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</si>
  <si>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</si>
  <si>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</si>
  <si>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</si>
  <si>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</si>
  <si>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</si>
  <si>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</si>
  <si>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</si>
  <si>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</si>
  <si>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</si>
  <si>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</si>
  <si>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</si>
  <si>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</si>
  <si>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</si>
  <si>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</si>
  <si>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</si>
  <si>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</si>
  <si>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</si>
  <si>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</si>
  <si>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</si>
  <si>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</si>
  <si>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</si>
  <si>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</si>
  <si>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</si>
  <si>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</si>
  <si>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</si>
  <si>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</si>
  <si>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</si>
  <si>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</si>
  <si>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</si>
  <si>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</si>
  <si>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</si>
  <si>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</si>
  <si>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</si>
  <si>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</si>
  <si>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</si>
  <si>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</si>
  <si>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</si>
  <si>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</si>
  <si>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</si>
  <si>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</si>
  <si>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</si>
  <si>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</si>
  <si>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</si>
  <si>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</si>
  <si>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</si>
  <si>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</si>
  <si>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</si>
  <si>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</si>
  <si>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</si>
  <si>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</si>
  <si>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</si>
  <si>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</si>
  <si>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</si>
  <si>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</si>
  <si>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</si>
  <si>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</si>
  <si>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</si>
  <si>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</si>
  <si>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</si>
  <si>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</si>
  <si>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</si>
  <si>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</si>
  <si>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</si>
  <si>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</si>
  <si>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</si>
  <si>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</si>
  <si>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</si>
  <si>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</si>
  <si>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</si>
  <si>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</si>
  <si>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</si>
  <si>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</si>
  <si>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</si>
  <si>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</si>
  <si>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</si>
  <si>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</si>
  <si>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</si>
  <si>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</si>
  <si>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</si>
  <si>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</si>
  <si>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</si>
  <si>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</si>
  <si>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</si>
  <si>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</si>
  <si>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</si>
  <si>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</si>
  <si>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</si>
  <si>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</si>
  <si>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</si>
  <si>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</si>
  <si>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</si>
  <si>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</si>
  <si>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</si>
  <si>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</si>
  <si>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</si>
  <si>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</si>
  <si>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</si>
  <si>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</si>
  <si>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</si>
  <si>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</si>
  <si>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</si>
  <si>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</si>
  <si>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</si>
  <si>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</si>
  <si>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</si>
  <si>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</si>
  <si>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</si>
  <si>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</si>
  <si>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</si>
  <si>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</si>
  <si>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</si>
  <si>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</si>
  <si>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</si>
  <si>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</si>
  <si>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</si>
  <si>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</si>
  <si>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</si>
  <si>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</si>
  <si>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</si>
  <si>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</si>
  <si>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</si>
  <si>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</si>
  <si>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</si>
  <si>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</si>
  <si>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</si>
  <si>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</si>
  <si>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</si>
  <si>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</si>
  <si>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</si>
  <si>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</si>
  <si>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</si>
  <si>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</si>
  <si>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</si>
  <si>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</si>
  <si>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</si>
  <si>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</si>
  <si>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</si>
  <si>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</si>
  <si>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</si>
  <si>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</si>
  <si>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</si>
  <si>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</si>
  <si>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</si>
  <si>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</si>
  <si>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</si>
  <si>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</si>
  <si>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</si>
  <si>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</si>
  <si>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</si>
  <si>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</si>
  <si>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</si>
  <si>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</si>
  <si>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</si>
  <si>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</si>
  <si>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</si>
  <si>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</si>
  <si>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</si>
  <si>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</si>
  <si>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</si>
  <si>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</si>
  <si>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</si>
  <si>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</si>
  <si>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</si>
  <si>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</si>
  <si>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</si>
  <si>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</si>
  <si>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</si>
  <si>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</si>
  <si>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</si>
  <si>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</si>
  <si>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</si>
  <si>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</si>
  <si>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</si>
  <si>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</si>
  <si>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</si>
  <si>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</si>
  <si>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</si>
  <si>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</si>
  <si>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</si>
  <si>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</si>
  <si>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</si>
  <si>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</si>
  <si>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</si>
  <si>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</si>
  <si>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</si>
  <si>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</si>
  <si>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</si>
  <si>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</si>
  <si>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</si>
  <si>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</si>
  <si>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</si>
  <si>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</si>
  <si>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</si>
  <si>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</si>
  <si>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</si>
  <si>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</si>
  <si>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</si>
  <si>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</si>
  <si>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</si>
  <si>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</si>
  <si>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</si>
  <si>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</si>
  <si>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</si>
  <si>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</si>
  <si>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</si>
  <si>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</si>
  <si>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</si>
  <si>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</si>
  <si>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</si>
  <si>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</si>
  <si>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</si>
  <si>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</si>
  <si>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</si>
  <si>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</si>
  <si>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</si>
  <si>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</si>
  <si>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</si>
  <si>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</si>
  <si>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</si>
  <si>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</si>
  <si>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</si>
  <si>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</si>
  <si>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</si>
  <si>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</si>
  <si>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</si>
  <si>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</si>
  <si>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</si>
  <si>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</si>
  <si>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</si>
  <si>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</si>
  <si>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</si>
  <si>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</si>
  <si>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</si>
  <si>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</si>
  <si>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</si>
  <si>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</si>
  <si>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</si>
  <si>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</si>
  <si>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</si>
  <si>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</si>
  <si>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</si>
  <si>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</si>
  <si>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</si>
  <si>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</si>
  <si>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</si>
  <si>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</si>
  <si>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</si>
  <si>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</si>
  <si>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</si>
  <si>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</si>
  <si>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</si>
  <si>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</si>
  <si>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</si>
  <si>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</si>
  <si>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</si>
  <si>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</si>
  <si>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</si>
  <si>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</si>
  <si>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</si>
  <si>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</si>
  <si>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</si>
  <si>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</si>
  <si>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</si>
  <si>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</si>
  <si>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</si>
  <si>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</si>
  <si>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</si>
  <si>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</si>
  <si>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</si>
  <si>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</si>
  <si>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</si>
  <si>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</si>
  <si>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</si>
  <si>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</si>
  <si>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</si>
  <si>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</si>
  <si>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</si>
  <si>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</si>
  <si>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</si>
  <si>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</si>
  <si>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</si>
  <si>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</si>
  <si>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</si>
  <si>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</si>
  <si>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</si>
  <si>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</si>
  <si>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</si>
  <si>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</si>
  <si>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</si>
  <si>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</si>
  <si>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</si>
  <si>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</si>
  <si>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</si>
  <si>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</si>
  <si>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</si>
  <si>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</si>
  <si>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</si>
  <si>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</si>
  <si>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</si>
  <si>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</si>
  <si>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</si>
  <si>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</si>
  <si>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</si>
  <si>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</si>
  <si>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</si>
  <si>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</si>
  <si>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</si>
  <si>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</si>
  <si>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</si>
  <si>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</si>
  <si>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</si>
  <si>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</si>
  <si>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</si>
  <si>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</si>
  <si>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</si>
  <si>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</si>
  <si>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</si>
  <si>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</si>
  <si>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</si>
  <si>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</si>
  <si>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</si>
  <si>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</si>
  <si>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</si>
  <si>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</si>
  <si>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</si>
  <si>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</si>
  <si>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</si>
  <si>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</si>
  <si>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</si>
  <si>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</si>
  <si>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</si>
  <si>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</si>
  <si>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</si>
  <si>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</si>
  <si>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</si>
  <si>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</si>
  <si>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</si>
  <si>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</si>
  <si>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</si>
  <si>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</si>
  <si>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</si>
  <si>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</si>
  <si>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</si>
  <si>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</si>
  <si>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</si>
  <si>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</si>
  <si>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</si>
  <si>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</si>
  <si>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</si>
  <si>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</si>
  <si>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</si>
  <si>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</si>
  <si>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</si>
  <si>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</si>
  <si>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</si>
  <si>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</si>
  <si>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</si>
  <si>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</si>
  <si>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</si>
  <si>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</si>
  <si>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</si>
  <si>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</si>
  <si>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</si>
  <si>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</si>
  <si>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</si>
  <si>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</si>
  <si>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</si>
  <si>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</si>
  <si>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</si>
  <si>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</si>
  <si>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</si>
  <si>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</si>
  <si>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</si>
  <si>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</si>
  <si>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</si>
  <si>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</si>
  <si>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</si>
  <si>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</si>
  <si>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</si>
  <si>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</si>
  <si>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</si>
  <si>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</si>
  <si>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</si>
  <si>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</si>
  <si>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</si>
  <si>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</si>
  <si>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</si>
  <si>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</si>
  <si>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</si>
  <si>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</si>
  <si>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</si>
  <si>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</si>
  <si>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</si>
  <si>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</si>
  <si>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</si>
  <si>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</si>
  <si>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</si>
  <si>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</si>
  <si>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</si>
  <si>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</si>
  <si>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</si>
  <si>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</si>
  <si>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</si>
  <si>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</si>
  <si>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</si>
  <si>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</si>
  <si>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</si>
  <si>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</si>
  <si>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</si>
  <si>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</si>
  <si>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</si>
  <si>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</si>
  <si>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</si>
  <si>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</si>
  <si>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</si>
  <si>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</si>
  <si>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</si>
  <si>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</si>
  <si>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</si>
  <si>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</si>
  <si>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</si>
  <si>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</si>
  <si>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</si>
  <si>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</si>
  <si>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</si>
  <si>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</si>
  <si>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</si>
  <si>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</si>
  <si>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</si>
  <si>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</si>
  <si>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</si>
  <si>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</si>
  <si>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</si>
  <si>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</si>
  <si>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</si>
  <si>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</si>
  <si>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</si>
  <si>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</si>
  <si>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</si>
  <si>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</si>
  <si>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</si>
  <si>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</si>
  <si>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</si>
  <si>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</si>
  <si>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</si>
  <si>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</si>
  <si>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</si>
  <si>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</si>
  <si>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</si>
  <si>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</si>
  <si>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</si>
  <si>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</si>
  <si>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</si>
  <si>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</si>
  <si>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</si>
  <si>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</si>
  <si>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</si>
  <si>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</si>
  <si>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</si>
  <si>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</si>
  <si>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</si>
  <si>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</si>
  <si>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</si>
  <si>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</si>
  <si>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</si>
  <si>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</si>
  <si>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</si>
  <si>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</si>
  <si>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</si>
  <si>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</si>
  <si>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</si>
  <si>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</si>
  <si>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</si>
  <si>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</si>
  <si>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</si>
  <si>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</si>
  <si>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</si>
  <si>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</si>
  <si>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</si>
  <si>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</si>
  <si>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</si>
  <si>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</si>
  <si>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</si>
  <si>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</si>
  <si>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</si>
  <si>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</si>
  <si>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</si>
  <si>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</si>
  <si>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</si>
  <si>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</si>
  <si>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</si>
  <si>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</si>
  <si>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</si>
  <si>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</si>
  <si>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</si>
  <si>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</si>
  <si>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</si>
  <si>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</si>
  <si>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</si>
  <si>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</si>
  <si>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</si>
  <si>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</si>
  <si>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</si>
  <si>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</si>
  <si>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</si>
  <si>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</si>
  <si>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</si>
  <si>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</si>
  <si>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</si>
  <si>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</si>
  <si>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</si>
  <si>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</si>
  <si>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</si>
  <si>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</si>
  <si>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</si>
  <si>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</si>
  <si>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</si>
  <si>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</si>
  <si>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</si>
  <si>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</si>
  <si>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</si>
  <si>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</si>
  <si>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</si>
  <si>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</si>
  <si>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</si>
  <si>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</si>
  <si>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</si>
  <si>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</si>
  <si>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</si>
  <si>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</si>
  <si>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</si>
  <si>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</si>
  <si>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</si>
  <si>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</si>
  <si>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</si>
  <si>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</si>
  <si>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</si>
  <si>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</si>
  <si>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</si>
  <si>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</si>
  <si>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</si>
  <si>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</si>
  <si>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</si>
  <si>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</si>
  <si>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</si>
  <si>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</si>
  <si>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</si>
  <si>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</si>
  <si>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</si>
  <si>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</si>
  <si>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</si>
  <si>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</si>
  <si>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</si>
  <si>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</si>
  <si>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</si>
  <si>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</si>
  <si>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</si>
  <si>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</si>
  <si>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</si>
  <si>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</si>
  <si>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</si>
  <si>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</si>
  <si>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</si>
  <si>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</si>
  <si>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</si>
  <si>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</si>
  <si>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</si>
  <si>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</si>
  <si>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</si>
  <si>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</si>
  <si>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</si>
  <si>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</si>
  <si>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</si>
  <si>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</si>
  <si>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</si>
  <si>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</si>
  <si>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</si>
  <si>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</si>
  <si>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</si>
  <si>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</si>
  <si>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</si>
  <si>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</si>
  <si>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</si>
  <si>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</si>
  <si>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</si>
  <si>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</si>
  <si>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</si>
  <si>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</si>
  <si>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</si>
  <si>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</si>
  <si>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</si>
  <si>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</si>
  <si>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</si>
  <si>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</si>
  <si>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</si>
  <si>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</si>
  <si>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</si>
  <si>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</si>
  <si>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</si>
  <si>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</si>
  <si>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</si>
  <si>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</si>
  <si>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</si>
  <si>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</si>
  <si>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</si>
  <si>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</si>
  <si>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</si>
  <si>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</si>
  <si>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</si>
  <si>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</si>
  <si>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</si>
  <si>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</si>
  <si>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</si>
  <si>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</si>
  <si>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</si>
  <si>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</si>
  <si>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</si>
  <si>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</si>
  <si>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</si>
  <si>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</si>
  <si>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</si>
  <si>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</si>
  <si>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</si>
  <si>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</si>
  <si>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</si>
  <si>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</si>
  <si>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</si>
  <si>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</si>
  <si>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</si>
  <si>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</si>
  <si>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</si>
  <si>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</si>
  <si>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</si>
  <si>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</si>
  <si>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</si>
  <si>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</si>
  <si>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</si>
  <si>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</si>
  <si>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</si>
  <si>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</si>
  <si>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</si>
  <si>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</si>
  <si>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</si>
  <si>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</si>
  <si>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</si>
  <si>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</si>
  <si>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</si>
  <si>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</si>
  <si>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</si>
  <si>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</si>
  <si>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</si>
  <si>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</si>
  <si>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</si>
  <si>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</si>
  <si>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</si>
  <si>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</si>
  <si>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</si>
  <si>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</si>
  <si>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</si>
  <si>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</si>
  <si>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</si>
  <si>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</si>
  <si>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</si>
  <si>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</si>
  <si>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</si>
  <si>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</si>
  <si>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</si>
  <si>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</si>
  <si>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</si>
  <si>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</si>
  <si>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</si>
  <si>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</si>
  <si>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</si>
  <si>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</si>
  <si>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</si>
  <si>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</si>
  <si>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</si>
  <si>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</si>
  <si>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</si>
  <si>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</si>
  <si>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</si>
  <si>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</si>
  <si>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</si>
  <si>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</si>
  <si>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</si>
  <si>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</si>
  <si>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</si>
  <si>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</si>
  <si>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</si>
  <si>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</si>
  <si>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</si>
  <si>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</si>
  <si>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</si>
  <si>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</si>
  <si>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</si>
  <si>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</si>
  <si>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</si>
  <si>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</si>
  <si>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</si>
  <si>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</si>
  <si>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</si>
  <si>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</si>
  <si>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</si>
  <si>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</si>
  <si>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</si>
  <si>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</si>
  <si>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</si>
  <si>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</si>
  <si>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</si>
  <si>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</si>
  <si>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</si>
  <si>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</si>
  <si>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</si>
  <si>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</si>
  <si>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</si>
  <si>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</si>
  <si>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</si>
  <si>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</si>
  <si>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</si>
  <si>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</si>
  <si>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</si>
  <si>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</si>
  <si>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</si>
  <si>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</si>
  <si>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</si>
  <si>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</si>
  <si>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</si>
  <si>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</si>
  <si>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</si>
  <si>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</si>
  <si>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</si>
  <si>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</si>
  <si>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</si>
  <si>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</si>
  <si>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</si>
  <si>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</si>
  <si>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</si>
  <si>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</si>
  <si>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</si>
  <si>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</si>
  <si>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</si>
  <si>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</si>
  <si>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</si>
  <si>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</si>
  <si>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</si>
  <si>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</si>
  <si>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</si>
  <si>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</si>
  <si>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</si>
  <si>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</si>
  <si>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</si>
  <si>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</si>
  <si>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</si>
  <si>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</si>
  <si>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</si>
  <si>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</si>
  <si>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</si>
  <si>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</si>
  <si>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</si>
  <si>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</si>
  <si>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</si>
  <si>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</si>
  <si>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</si>
  <si>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</si>
  <si>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</si>
  <si>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</si>
  <si>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</si>
  <si>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</si>
  <si>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</si>
  <si>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</si>
  <si>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</si>
  <si>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</si>
  <si>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</si>
  <si>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</si>
  <si>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</si>
  <si>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</si>
  <si>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</si>
  <si>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</si>
  <si>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</si>
  <si>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</si>
  <si>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</si>
  <si>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</si>
  <si>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</si>
  <si>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</si>
  <si>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</si>
  <si>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</si>
  <si>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</si>
  <si>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</si>
  <si>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</si>
  <si>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</si>
  <si>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</si>
  <si>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</si>
  <si>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</si>
  <si>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</si>
  <si>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</si>
  <si>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</si>
  <si>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</si>
  <si>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</si>
  <si>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</si>
  <si>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</si>
  <si>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</si>
  <si>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</si>
  <si>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</si>
  <si>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</si>
  <si>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</si>
  <si>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</si>
  <si>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</si>
  <si>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</si>
  <si>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</si>
  <si>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</si>
  <si>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</si>
  <si>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</si>
  <si>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</si>
  <si>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</si>
  <si>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</si>
  <si>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</si>
  <si>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</si>
  <si>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</si>
  <si>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</si>
  <si>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</si>
  <si>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</si>
  <si>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</si>
  <si>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</si>
  <si>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</si>
  <si>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</si>
  <si>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</si>
  <si>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</si>
  <si>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</si>
  <si>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</si>
  <si>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</si>
  <si>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</si>
  <si>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</si>
  <si>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</si>
  <si>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</si>
  <si>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</si>
  <si>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</si>
  <si>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</si>
  <si>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</si>
  <si>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</si>
  <si>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</si>
  <si>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</si>
  <si>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</si>
  <si>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</si>
  <si>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</si>
  <si>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</si>
  <si>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</si>
  <si>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</si>
  <si>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</si>
  <si>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</si>
  <si>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</si>
  <si>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</si>
  <si>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</si>
  <si>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</si>
  <si>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</si>
  <si>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</si>
  <si>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</si>
  <si>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</si>
  <si>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</si>
  <si>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</si>
  <si>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</si>
  <si>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</si>
  <si>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</si>
  <si>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</si>
  <si>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</si>
  <si>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</si>
  <si>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</si>
  <si>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</si>
  <si>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</si>
  <si>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</si>
  <si>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</si>
  <si>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</si>
  <si>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</si>
  <si>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</si>
  <si>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</si>
  <si>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</si>
  <si>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</si>
  <si>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</si>
  <si>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</si>
  <si>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</si>
  <si>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</si>
  <si>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</si>
  <si>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</si>
  <si>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</si>
  <si>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</si>
  <si>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</si>
  <si>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</si>
  <si>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</si>
  <si>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</si>
  <si>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</si>
  <si>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</si>
  <si>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</si>
  <si>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</si>
  <si>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</si>
  <si>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</si>
  <si>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</si>
  <si>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</si>
  <si>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</si>
  <si>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</si>
  <si>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</si>
  <si>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</si>
  <si>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</si>
  <si>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</si>
  <si>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</si>
  <si>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</si>
  <si>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</si>
  <si>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</si>
  <si>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</si>
  <si>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</si>
  <si>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</si>
  <si>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</si>
  <si>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</si>
  <si>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</si>
  <si>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</si>
  <si>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</si>
  <si>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</si>
  <si>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</si>
  <si>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</si>
  <si>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</si>
  <si>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</si>
  <si>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</si>
  <si>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</si>
  <si>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</si>
  <si>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</si>
  <si>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</si>
  <si>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</si>
  <si>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</si>
  <si>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</si>
  <si>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</si>
  <si>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</si>
  <si>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</si>
  <si>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</si>
  <si>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</si>
  <si>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</si>
  <si>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</si>
  <si>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</si>
  <si>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</si>
  <si>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</si>
  <si>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</si>
  <si>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</si>
  <si>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</si>
  <si>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</si>
  <si>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</si>
  <si>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</si>
  <si>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</si>
  <si>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</si>
  <si>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</si>
  <si>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</si>
  <si>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</si>
  <si>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</si>
  <si>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</si>
  <si>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</si>
  <si>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</si>
  <si>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</si>
  <si>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</si>
  <si>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</si>
  <si>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</si>
  <si>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</si>
  <si>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</si>
  <si>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</si>
  <si>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</si>
  <si>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</si>
  <si>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</si>
  <si>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</si>
  <si>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</si>
  <si>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</si>
  <si>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</si>
  <si>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</si>
  <si>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</si>
  <si>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</si>
  <si>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</si>
  <si>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</si>
  <si>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</si>
  <si>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</si>
  <si>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</si>
  <si>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</si>
  <si>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</si>
  <si>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</si>
  <si>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</si>
  <si>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</si>
  <si>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</si>
  <si>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</si>
  <si>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</si>
  <si>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</si>
  <si>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</si>
  <si>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</si>
  <si>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</si>
  <si>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</si>
  <si>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</si>
  <si>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</si>
  <si>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</si>
  <si>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</si>
  <si>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</si>
  <si>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</si>
  <si>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</si>
  <si>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</si>
  <si>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</si>
  <si>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</si>
  <si>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</si>
  <si>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</si>
  <si>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</si>
  <si>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</si>
  <si>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</si>
  <si>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</si>
  <si>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</si>
  <si>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</si>
  <si>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</si>
  <si>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</si>
  <si>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</si>
  <si>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</si>
  <si>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</si>
  <si>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</si>
  <si>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</si>
  <si>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</si>
  <si>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</si>
  <si>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</si>
  <si>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</si>
  <si>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</si>
  <si>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</si>
  <si>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</si>
  <si>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</si>
  <si>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</si>
  <si>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</si>
  <si>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</si>
  <si>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</si>
  <si>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</si>
  <si>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</si>
  <si>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</si>
  <si>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</si>
  <si>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</si>
  <si>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</si>
  <si>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</si>
  <si>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</si>
  <si>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</si>
  <si>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</si>
  <si>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</si>
  <si>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</si>
  <si>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</si>
  <si>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</si>
  <si>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</si>
  <si>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</si>
  <si>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</si>
  <si>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</si>
  <si>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</si>
  <si>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</si>
  <si>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</si>
  <si>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</si>
  <si>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</si>
  <si>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</si>
  <si>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</si>
  <si>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</si>
  <si>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</si>
  <si>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</si>
  <si>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</si>
  <si>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</si>
  <si>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</si>
  <si>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</si>
  <si>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</si>
  <si>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</si>
  <si>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</si>
  <si>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</si>
  <si>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</si>
  <si>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</si>
  <si>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</si>
  <si>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</si>
  <si>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</si>
  <si>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</si>
  <si>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</si>
  <si>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</si>
  <si>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</si>
  <si>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</si>
  <si>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</si>
  <si>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</si>
  <si>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</si>
  <si>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</si>
  <si>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</si>
  <si>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</si>
  <si>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</si>
  <si>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</si>
  <si>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</si>
  <si>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</si>
  <si>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</si>
  <si>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</si>
  <si>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</si>
  <si>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</si>
  <si>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</si>
  <si>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</si>
  <si>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</si>
  <si>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</si>
  <si>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</si>
  <si>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</si>
  <si>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</si>
  <si>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</si>
  <si>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</si>
  <si>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</si>
  <si>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</si>
  <si>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</si>
  <si>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</si>
  <si>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</si>
  <si>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</si>
  <si>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</si>
  <si>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</si>
  <si>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</si>
  <si>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</si>
  <si>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</si>
  <si>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</si>
  <si>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</si>
  <si>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</si>
  <si>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</si>
  <si>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</si>
  <si>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</si>
  <si>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</si>
  <si>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</si>
  <si>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</si>
  <si>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</si>
  <si>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</si>
  <si>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</si>
  <si>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</si>
  <si>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</si>
  <si>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</si>
  <si>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</si>
  <si>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</si>
  <si>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</si>
  <si>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</si>
  <si>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</si>
  <si>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</si>
  <si>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</si>
  <si>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</si>
  <si>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</si>
  <si>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</si>
  <si>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</si>
  <si>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</si>
  <si>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</si>
  <si>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</si>
  <si>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</si>
  <si>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</si>
  <si>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</si>
  <si>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</si>
  <si>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</si>
  <si>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</si>
  <si>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</si>
  <si>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</si>
  <si>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</si>
  <si>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</si>
  <si>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</si>
  <si>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</si>
  <si>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</si>
  <si>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</si>
  <si>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</si>
  <si>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</si>
  <si>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</si>
  <si>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</si>
  <si>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</si>
  <si>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</si>
  <si>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</si>
  <si>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</si>
  <si>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</si>
  <si>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</si>
  <si>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</si>
  <si>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</si>
  <si>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</si>
  <si>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</si>
  <si>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</si>
  <si>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</si>
  <si>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</si>
  <si>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</si>
  <si>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</si>
  <si>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</si>
  <si>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</si>
  <si>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</si>
  <si>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</si>
  <si>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</si>
  <si>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</si>
  <si>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</si>
  <si>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</si>
  <si>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</si>
  <si>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</si>
  <si>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</si>
  <si>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</si>
  <si>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</si>
  <si>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</si>
  <si>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</si>
  <si>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</si>
  <si>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</si>
  <si>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</si>
  <si>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</si>
  <si>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</si>
  <si>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</si>
  <si>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</si>
  <si>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</si>
  <si>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</si>
  <si>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</si>
  <si>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</si>
  <si>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</si>
  <si>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</si>
  <si>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</si>
  <si>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</si>
  <si>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</si>
  <si>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</si>
  <si>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</si>
  <si>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</si>
  <si>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</si>
  <si>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</si>
  <si>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</si>
  <si>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</si>
  <si>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</si>
  <si>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</si>
  <si>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</si>
  <si>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</si>
  <si>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</si>
  <si>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</si>
  <si>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</si>
  <si>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</si>
  <si>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</si>
  <si>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</si>
  <si>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</si>
  <si>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</si>
  <si>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</si>
  <si>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</si>
  <si>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</si>
  <si>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</si>
  <si>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</si>
  <si>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</si>
  <si>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</si>
  <si>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</si>
  <si>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</si>
  <si>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</si>
  <si>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</si>
  <si>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</si>
  <si>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</si>
  <si>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</si>
  <si>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</si>
  <si>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</si>
  <si>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</si>
  <si>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</si>
  <si>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</si>
  <si>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</si>
  <si>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</si>
  <si>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</si>
  <si>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</si>
  <si>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</si>
  <si>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</si>
  <si>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</si>
  <si>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</si>
  <si>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</si>
  <si>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</si>
  <si>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</si>
  <si>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</si>
  <si>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</si>
  <si>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</si>
  <si>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</si>
  <si>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</si>
  <si>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</si>
  <si>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</si>
  <si>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</si>
  <si>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</si>
  <si>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</si>
  <si>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</si>
  <si>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</si>
  <si>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</si>
  <si>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</si>
  <si>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</si>
  <si>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</si>
  <si>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</si>
  <si>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</si>
  <si>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</si>
  <si>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</si>
  <si>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</si>
  <si>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</si>
  <si>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</si>
  <si>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</si>
  <si>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</si>
  <si>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</si>
  <si>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</si>
  <si>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</si>
  <si>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</si>
  <si>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</si>
  <si>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</si>
  <si>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</si>
  <si>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</si>
  <si>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</si>
  <si>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</si>
  <si>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</si>
  <si>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</si>
  <si>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</si>
  <si>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</si>
  <si>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</si>
  <si>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</si>
  <si>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</si>
  <si>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</si>
  <si>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</si>
  <si>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</si>
  <si>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</si>
  <si>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</si>
  <si>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</si>
  <si>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</si>
  <si>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</si>
  <si>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</si>
  <si>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</si>
  <si>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</si>
  <si>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</si>
  <si>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</si>
  <si>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</si>
  <si>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</si>
  <si>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</si>
  <si>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</si>
  <si>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</si>
  <si>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</si>
  <si>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</si>
  <si>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</si>
  <si>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</si>
  <si>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</si>
  <si>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</si>
  <si>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</si>
  <si>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</si>
  <si>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</si>
  <si>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</si>
  <si>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</si>
  <si>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</si>
  <si>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</si>
  <si>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</si>
  <si>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</si>
  <si>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</si>
  <si>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</si>
  <si>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</si>
  <si>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</si>
  <si>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</si>
  <si>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</si>
  <si>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</si>
  <si>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</si>
  <si>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</si>
  <si>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</si>
  <si>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</si>
  <si>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</si>
  <si>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</si>
  <si>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</si>
  <si>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</si>
  <si>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</si>
  <si>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</si>
  <si>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</si>
  <si>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</si>
  <si>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</si>
  <si>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</si>
  <si>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</si>
  <si>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</si>
  <si>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</si>
  <si>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</si>
  <si>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</si>
  <si>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</si>
  <si>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</si>
  <si>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</si>
  <si>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</si>
  <si>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</si>
  <si>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</si>
  <si>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</si>
  <si>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</si>
  <si>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</si>
  <si>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</si>
  <si>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</si>
  <si>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</si>
  <si>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</si>
  <si>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</si>
  <si>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</si>
  <si>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</si>
  <si>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</si>
  <si>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</si>
  <si>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</si>
  <si>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</si>
  <si>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</si>
  <si>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</si>
  <si>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</si>
  <si>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</si>
  <si>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</si>
  <si>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</si>
  <si>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</si>
  <si>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</si>
  <si>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</si>
  <si>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</si>
  <si>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</si>
  <si>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</si>
  <si>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</si>
  <si>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</si>
  <si>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</si>
  <si>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</si>
  <si>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</si>
  <si>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</si>
  <si>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</si>
  <si>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</si>
  <si>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</si>
  <si>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</si>
  <si>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</si>
  <si>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</si>
  <si>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</si>
  <si>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</si>
  <si>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</si>
  <si>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</si>
  <si>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</si>
  <si>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</si>
  <si>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</si>
  <si>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</si>
  <si>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</si>
  <si>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</si>
  <si>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</si>
  <si>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</si>
  <si>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</si>
  <si>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</si>
  <si>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</si>
  <si>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</si>
  <si>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</si>
  <si>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</si>
  <si>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</si>
  <si>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</si>
  <si>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</si>
  <si>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</si>
  <si>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</si>
  <si>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</si>
  <si>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</si>
  <si>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</si>
  <si>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</si>
  <si>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</si>
  <si>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</si>
  <si>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</si>
  <si>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</si>
  <si>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</si>
  <si>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</si>
  <si>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</si>
  <si>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</si>
  <si>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</si>
  <si>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</si>
  <si>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</si>
  <si>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</si>
  <si>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</si>
  <si>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</si>
  <si>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</si>
  <si>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</si>
  <si>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</si>
  <si>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</si>
  <si>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</si>
  <si>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</si>
  <si>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</si>
  <si>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</si>
  <si>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</si>
  <si>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</si>
  <si>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</si>
  <si>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</si>
  <si>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</si>
  <si>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</si>
  <si>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</si>
  <si>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</si>
  <si>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</si>
  <si>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</si>
  <si>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</si>
  <si>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</si>
  <si>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</si>
  <si>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</si>
  <si>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</si>
  <si>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</si>
  <si>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</si>
  <si>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</si>
  <si>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</si>
  <si>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</si>
  <si>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</si>
  <si>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</si>
  <si>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</si>
  <si>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</si>
  <si>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</si>
  <si>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</si>
  <si>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</si>
  <si>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</si>
  <si>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</si>
  <si>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</si>
  <si>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</si>
  <si>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</si>
  <si>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</si>
  <si>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</si>
  <si>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</si>
  <si>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</si>
  <si>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</si>
  <si>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</si>
  <si>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</si>
  <si>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</si>
  <si>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</si>
  <si>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</si>
  <si>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</si>
  <si>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</si>
  <si>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</si>
  <si>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</si>
  <si>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</si>
  <si>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</si>
  <si>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</si>
  <si>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</si>
  <si>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</si>
  <si>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</si>
  <si>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</si>
  <si>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</si>
  <si>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</si>
  <si>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</si>
  <si>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</si>
  <si>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</si>
  <si>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</si>
  <si>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</si>
  <si>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</si>
  <si>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</si>
  <si>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</si>
  <si>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</si>
  <si>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</si>
  <si>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</si>
  <si>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</si>
  <si>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</si>
  <si>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</si>
  <si>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</si>
  <si>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</si>
  <si>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</si>
  <si>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</si>
  <si>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</si>
  <si>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</si>
  <si>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</si>
  <si>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</si>
  <si>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</si>
  <si>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</si>
  <si>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</si>
  <si>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</si>
  <si>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</si>
  <si>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</si>
  <si>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</si>
  <si>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</si>
  <si>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</si>
  <si>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</si>
  <si>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</si>
  <si>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</si>
  <si>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</si>
  <si>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</si>
  <si>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</si>
  <si>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</si>
  <si>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</si>
  <si>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</si>
  <si>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</si>
  <si>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</si>
  <si>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</si>
  <si>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</si>
  <si>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</si>
  <si>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</si>
  <si>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</si>
  <si>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</si>
  <si>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</si>
  <si>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</si>
  <si>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</si>
  <si>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</si>
  <si>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</si>
  <si>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</si>
  <si>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</si>
  <si>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</si>
  <si>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</si>
  <si>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</si>
  <si>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</si>
  <si>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</si>
  <si>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</si>
  <si>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</si>
  <si>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</si>
  <si>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</si>
  <si>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</si>
  <si>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</si>
  <si>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</si>
  <si>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</si>
  <si>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</si>
  <si>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</si>
  <si>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</si>
  <si>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</si>
  <si>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</si>
  <si>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</si>
  <si>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</si>
  <si>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</si>
  <si>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</si>
  <si>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</si>
  <si>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</si>
  <si>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</si>
  <si>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</si>
  <si>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</si>
  <si>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</si>
  <si>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</si>
  <si>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</si>
  <si>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</si>
  <si>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</si>
  <si>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</si>
  <si>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</si>
  <si>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</si>
  <si>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</si>
  <si>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</si>
  <si>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</si>
  <si>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</si>
  <si>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</si>
  <si>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</si>
  <si>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</si>
  <si>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</si>
  <si>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</si>
  <si>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</si>
  <si>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</si>
  <si>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</si>
  <si>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</si>
  <si>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</si>
  <si>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</si>
  <si>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</si>
  <si>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</si>
  <si>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</si>
  <si>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</si>
  <si>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</si>
  <si>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</si>
  <si>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</si>
  <si>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</si>
  <si>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</si>
  <si>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</si>
  <si>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</si>
  <si>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</si>
  <si>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</si>
  <si>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</si>
  <si>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</si>
  <si>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</si>
  <si>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</si>
  <si>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</si>
  <si>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</si>
  <si>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</si>
  <si>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</si>
  <si>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</si>
  <si>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</si>
  <si>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</si>
  <si>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</si>
  <si>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</si>
  <si>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</si>
  <si>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</si>
  <si>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</si>
  <si>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</si>
  <si>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</si>
  <si>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</si>
  <si>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</si>
  <si>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</si>
  <si>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</si>
  <si>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</si>
  <si>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</si>
  <si>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</si>
  <si>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</si>
  <si>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</si>
  <si>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</si>
  <si>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</si>
  <si>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</si>
  <si>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</si>
  <si>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</si>
  <si>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</si>
  <si>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</si>
  <si>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</si>
  <si>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</si>
  <si>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</si>
  <si>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</si>
  <si>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</si>
  <si>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</si>
  <si>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</si>
  <si>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</si>
  <si>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</si>
  <si>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</si>
  <si>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</si>
  <si>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</si>
  <si>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</si>
  <si>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</si>
  <si>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</si>
  <si>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</si>
  <si>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</si>
  <si>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</si>
  <si>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</si>
  <si>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</si>
  <si>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</si>
  <si>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</si>
  <si>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</si>
  <si>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</si>
  <si>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</si>
  <si>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</si>
  <si>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</si>
  <si>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</si>
  <si>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</si>
  <si>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</si>
  <si>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</si>
  <si>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</si>
  <si>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</si>
  <si>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</si>
  <si>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</si>
  <si>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</si>
  <si>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</si>
  <si>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</si>
  <si>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</si>
  <si>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</si>
  <si>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</si>
  <si>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</si>
  <si>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</si>
  <si>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</si>
  <si>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</si>
  <si>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</si>
  <si>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</si>
  <si>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</si>
  <si>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</si>
  <si>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</si>
  <si>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</si>
  <si>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</si>
  <si>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</si>
  <si>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</si>
  <si>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</si>
  <si>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</si>
  <si>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</si>
  <si>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</si>
  <si>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</si>
  <si>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</si>
  <si>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</si>
  <si>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</si>
  <si>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</si>
  <si>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</si>
  <si>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</si>
  <si>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</si>
  <si>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</si>
  <si>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</si>
  <si>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</si>
  <si>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</si>
  <si>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</si>
  <si>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</si>
  <si>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</si>
  <si>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</si>
  <si>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</si>
  <si>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</si>
  <si>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</si>
  <si>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</si>
  <si>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</si>
  <si>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</si>
  <si>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</si>
  <si>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</si>
  <si>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</si>
  <si>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</si>
  <si>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</si>
  <si>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</si>
  <si>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</si>
  <si>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</si>
  <si>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</si>
  <si>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</si>
  <si>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</si>
  <si>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</si>
  <si>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</si>
  <si>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</si>
  <si>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</si>
  <si>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</si>
  <si>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</si>
  <si>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</si>
  <si>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</si>
  <si>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</si>
  <si>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</si>
  <si>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</si>
  <si>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</si>
  <si>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</si>
  <si>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</si>
  <si>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</si>
  <si>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</si>
  <si>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</si>
  <si>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</si>
  <si>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</si>
  <si>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</si>
  <si>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</si>
  <si>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</si>
  <si>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</si>
  <si>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</si>
  <si>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</si>
  <si>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</si>
  <si>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</si>
  <si>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</si>
  <si>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</si>
  <si>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</si>
  <si>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</si>
  <si>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</si>
  <si>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</si>
  <si>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</si>
  <si>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</si>
  <si>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</si>
  <si>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</si>
  <si>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</si>
  <si>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</si>
  <si>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</si>
  <si>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</si>
  <si>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</si>
  <si>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</si>
  <si>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</si>
  <si>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</si>
  <si>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</si>
  <si>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</si>
  <si>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</si>
  <si>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</si>
  <si>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</si>
  <si>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</si>
  <si>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</si>
  <si>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</si>
  <si>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</si>
  <si>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</si>
  <si>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</si>
  <si>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</si>
  <si>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</si>
  <si>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</si>
  <si>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</si>
  <si>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</si>
  <si>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</si>
  <si>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</si>
  <si>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</si>
  <si>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</si>
  <si>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</si>
  <si>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</si>
  <si>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</si>
  <si>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</si>
  <si>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</si>
  <si>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</si>
  <si>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</si>
  <si>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</si>
  <si>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</si>
  <si>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</si>
  <si>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</si>
  <si>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</si>
  <si>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</si>
  <si>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</si>
  <si>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</si>
  <si>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</si>
  <si>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</si>
  <si>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</si>
  <si>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</si>
  <si>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</si>
  <si>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</si>
  <si>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</si>
  <si>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</si>
  <si>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</si>
  <si>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</si>
  <si>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</si>
  <si>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</si>
  <si>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</si>
  <si>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</si>
  <si>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</si>
  <si>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</si>
  <si>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</si>
  <si>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</si>
  <si>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</si>
  <si>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</si>
  <si>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</si>
  <si>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</si>
  <si>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</si>
  <si>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</si>
  <si>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</si>
  <si>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</si>
  <si>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</si>
  <si>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</si>
  <si>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</si>
  <si>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</si>
  <si>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</si>
  <si>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</si>
  <si>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</si>
  <si>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</si>
  <si>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</si>
  <si>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</si>
  <si>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</si>
  <si>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</si>
  <si>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</si>
  <si>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</si>
  <si>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</si>
  <si>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</si>
  <si>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</si>
  <si>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</si>
  <si>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</si>
  <si>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</si>
  <si>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</si>
  <si>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</si>
  <si>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</si>
  <si>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</si>
  <si>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</si>
  <si>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</si>
  <si>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</si>
  <si>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</si>
  <si>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</si>
  <si>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</si>
  <si>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</si>
  <si>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</si>
  <si>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</si>
  <si>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</si>
  <si>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</si>
  <si>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</si>
  <si>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</si>
  <si>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</si>
  <si>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</si>
  <si>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</si>
  <si>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</si>
  <si>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</si>
  <si>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</si>
  <si>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</si>
  <si>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</si>
  <si>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</si>
  <si>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</si>
  <si>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</si>
  <si>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</si>
  <si>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</si>
  <si>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</si>
  <si>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</si>
  <si>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</si>
  <si>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</si>
  <si>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</si>
  <si>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</si>
  <si>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</si>
  <si>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</si>
  <si>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</si>
  <si>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</si>
  <si>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</si>
  <si>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</si>
  <si>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</si>
  <si>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</si>
  <si>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</si>
  <si>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</si>
  <si>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</si>
  <si>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</si>
  <si>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</si>
  <si>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</si>
  <si>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</si>
  <si>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</si>
  <si>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</si>
  <si>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</si>
  <si>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</si>
  <si>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</si>
  <si>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</si>
  <si>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</si>
  <si>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</si>
  <si>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</si>
  <si>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</si>
  <si>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</si>
  <si>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</si>
  <si>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</si>
  <si>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</si>
  <si>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</si>
  <si>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</si>
  <si>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</si>
  <si>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</si>
  <si>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</si>
  <si>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</si>
  <si>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</si>
  <si>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</si>
  <si>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</si>
  <si>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</si>
  <si>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</si>
  <si>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</si>
  <si>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</si>
  <si>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</si>
  <si>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</si>
  <si>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</si>
  <si>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</si>
  <si>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</si>
  <si>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</si>
  <si>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</si>
  <si>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</si>
  <si>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</si>
  <si>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</si>
  <si>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</si>
  <si>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</si>
  <si>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</si>
  <si>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</si>
  <si>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</si>
  <si>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</si>
  <si>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</si>
  <si>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</si>
  <si>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</si>
  <si>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</si>
  <si>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</si>
  <si>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</si>
  <si>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</si>
  <si>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</si>
  <si>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</si>
  <si>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</si>
  <si>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</si>
  <si>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</si>
  <si>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</si>
  <si>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</si>
  <si>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</si>
  <si>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</si>
  <si>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</si>
  <si>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</si>
  <si>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</si>
  <si>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</si>
  <si>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</si>
  <si>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</si>
  <si>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</si>
  <si>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</si>
  <si>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</si>
  <si>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</si>
  <si>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</si>
  <si>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</si>
  <si>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</si>
  <si>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</si>
  <si>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</si>
  <si>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</si>
  <si>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</si>
  <si>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</si>
  <si>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</si>
  <si>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</si>
  <si>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</si>
  <si>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</si>
  <si>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</si>
  <si>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</si>
  <si>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</si>
  <si>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</si>
  <si>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</si>
  <si>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</si>
  <si>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</si>
  <si>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</si>
  <si>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</si>
  <si>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</si>
  <si>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</si>
  <si>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</si>
  <si>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</si>
  <si>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</si>
  <si>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</si>
  <si>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</si>
  <si>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</si>
  <si>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</si>
  <si>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</si>
  <si>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</si>
  <si>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</si>
  <si>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</si>
  <si>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</si>
  <si>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</si>
  <si>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</si>
  <si>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</si>
  <si>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</si>
  <si>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</si>
  <si>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</si>
  <si>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</si>
  <si>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</si>
  <si>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</si>
  <si>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</si>
  <si>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</si>
  <si>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</si>
  <si>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</si>
  <si>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</si>
  <si>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</si>
  <si>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</si>
  <si>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</si>
  <si>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</si>
  <si>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</si>
  <si>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</si>
  <si>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</si>
  <si>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</si>
  <si>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</si>
  <si>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</si>
  <si>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</si>
  <si>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</si>
  <si>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</si>
  <si>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</si>
  <si>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</si>
  <si>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</si>
  <si>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</si>
  <si>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</si>
  <si>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</si>
  <si>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</si>
  <si>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</si>
  <si>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</si>
  <si>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</si>
  <si>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</si>
  <si>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</si>
  <si>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</si>
  <si>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</si>
  <si>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</si>
  <si>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</si>
  <si>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</si>
  <si>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</si>
  <si>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</si>
  <si>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</si>
  <si>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</si>
  <si>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</si>
  <si>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</si>
  <si>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</si>
  <si>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</si>
  <si>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</si>
  <si>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</si>
  <si>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</si>
  <si>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</si>
  <si>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</si>
  <si>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</si>
  <si>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</si>
  <si>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</si>
  <si>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</si>
  <si>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</si>
  <si>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</si>
  <si>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</si>
  <si>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</si>
  <si>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</si>
  <si>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</si>
  <si>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</si>
  <si>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</si>
  <si>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</si>
  <si>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</si>
  <si>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</si>
  <si>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</si>
  <si>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</si>
  <si>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</si>
  <si>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</si>
  <si>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</si>
  <si>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</si>
  <si>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</si>
  <si>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</si>
  <si>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</si>
  <si>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</si>
  <si>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</si>
  <si>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</si>
  <si>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</si>
  <si>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</si>
  <si>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</si>
  <si>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</si>
  <si>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</si>
  <si>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</si>
  <si>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</si>
  <si>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</si>
  <si>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</si>
  <si>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</si>
  <si>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</si>
  <si>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</si>
  <si>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</si>
  <si>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</si>
  <si>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</si>
  <si>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</si>
  <si>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</si>
  <si>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</si>
  <si>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</si>
  <si>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</si>
  <si>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</si>
  <si>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</si>
  <si>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</si>
  <si>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</si>
  <si>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</si>
  <si>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</si>
  <si>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</si>
  <si>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</si>
  <si>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</si>
  <si>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</si>
  <si>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</si>
  <si>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</si>
  <si>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</si>
  <si>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</si>
  <si>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</si>
  <si>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</si>
  <si>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</si>
  <si>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</si>
  <si>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</si>
  <si>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</si>
  <si>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</si>
  <si>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</si>
  <si>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</si>
  <si>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</si>
  <si>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</si>
  <si>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</si>
  <si>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</si>
  <si>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</si>
  <si>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</si>
  <si>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</si>
  <si>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</si>
  <si>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</si>
  <si>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</si>
  <si>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</si>
  <si>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</si>
  <si>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</si>
  <si>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</si>
  <si>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</si>
  <si>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</si>
  <si>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</si>
  <si>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</si>
  <si>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</si>
  <si>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</si>
  <si>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</si>
  <si>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</si>
  <si>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</si>
  <si>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</si>
  <si>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</si>
  <si>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</si>
  <si>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</si>
  <si>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</si>
  <si>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</si>
  <si>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</si>
  <si>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</si>
  <si>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</si>
  <si>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</si>
  <si>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</si>
  <si>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</si>
  <si>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</si>
  <si>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</si>
  <si>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</si>
  <si>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</si>
  <si>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</si>
  <si>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</si>
  <si>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</si>
  <si>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</si>
  <si>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</si>
  <si>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</si>
  <si>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</si>
  <si>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</si>
  <si>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</si>
  <si>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</si>
  <si>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</si>
  <si>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</si>
  <si>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</si>
  <si>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</si>
  <si>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</si>
  <si>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</si>
  <si>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</si>
  <si>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</si>
  <si>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</si>
  <si>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</si>
  <si>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</si>
  <si>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</si>
  <si>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</si>
  <si>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</si>
  <si>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</si>
  <si>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</si>
  <si>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</si>
  <si>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</si>
  <si>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</si>
  <si>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</si>
  <si>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</si>
  <si>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</si>
  <si>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</si>
  <si>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</si>
  <si>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</si>
  <si>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</si>
  <si>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</si>
  <si>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</si>
  <si>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</si>
  <si>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</si>
  <si>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</si>
  <si>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</si>
  <si>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</si>
  <si>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</si>
  <si>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</si>
  <si>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</si>
  <si>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</si>
  <si>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</si>
  <si>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</si>
  <si>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</si>
  <si>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</si>
  <si>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</si>
  <si>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</si>
  <si>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</si>
  <si>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</si>
  <si>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</si>
  <si>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</si>
  <si>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</si>
  <si>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</si>
  <si>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</si>
  <si>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</si>
  <si>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</si>
  <si>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</si>
  <si>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</si>
  <si>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</si>
  <si>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</si>
  <si>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</si>
  <si>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</si>
  <si>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</si>
  <si>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</si>
  <si>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</si>
  <si>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</si>
  <si>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</si>
  <si>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</si>
  <si>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</si>
  <si>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</si>
  <si>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</si>
  <si>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</si>
  <si>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</si>
  <si>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</si>
  <si>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</si>
  <si>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</si>
  <si>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</si>
  <si>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</si>
  <si>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</si>
  <si>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</si>
  <si>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</si>
  <si>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</si>
  <si>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</si>
  <si>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</si>
  <si>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</si>
  <si>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</si>
  <si>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</si>
  <si>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</si>
  <si>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</si>
  <si>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</si>
  <si>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</si>
  <si>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</si>
  <si>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</si>
  <si>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</si>
  <si>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</si>
  <si>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</si>
  <si>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</si>
  <si>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</si>
  <si>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</si>
  <si>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</si>
  <si>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</si>
  <si>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</si>
  <si>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</si>
  <si>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</si>
  <si>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</si>
  <si>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</si>
  <si>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</si>
  <si>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</si>
  <si>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</si>
  <si>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</si>
  <si>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</si>
  <si>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</si>
  <si>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</si>
  <si>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</si>
  <si>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</si>
  <si>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</si>
  <si>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</si>
  <si>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</si>
  <si>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</si>
  <si>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</si>
  <si>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</si>
  <si>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</si>
  <si>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</si>
  <si>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</si>
  <si>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</si>
  <si>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</si>
  <si>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</si>
  <si>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</si>
  <si>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</si>
  <si>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</si>
  <si>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</si>
  <si>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</si>
  <si>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</si>
  <si>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</si>
  <si>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</si>
  <si>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</si>
  <si>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</si>
  <si>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</si>
  <si>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</si>
  <si>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</si>
  <si>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</si>
  <si>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</si>
  <si>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</si>
  <si>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</si>
  <si>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</si>
  <si>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</si>
  <si>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</si>
  <si>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</si>
  <si>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</si>
  <si>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</si>
  <si>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</si>
  <si>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</si>
  <si>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</si>
  <si>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</si>
  <si>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</si>
  <si>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</si>
  <si>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</si>
  <si>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</si>
  <si>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</si>
  <si>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</si>
  <si>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</si>
  <si>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</si>
  <si>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</si>
  <si>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</si>
  <si>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</si>
  <si>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</si>
  <si>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</si>
  <si>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</si>
  <si>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</si>
  <si>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</si>
  <si>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</si>
  <si>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</si>
  <si>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</si>
  <si>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</si>
  <si>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</si>
  <si>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</si>
  <si>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</si>
  <si>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</si>
  <si>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</si>
  <si>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</si>
  <si>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</si>
  <si>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</si>
  <si>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</si>
  <si>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</si>
  <si>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</si>
  <si>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</si>
  <si>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</si>
  <si>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</si>
  <si>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</si>
  <si>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</si>
  <si>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</si>
  <si>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</si>
  <si>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</si>
  <si>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</si>
  <si>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</si>
  <si>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</si>
  <si>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</si>
  <si>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</si>
  <si>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</si>
  <si>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</si>
  <si>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</si>
  <si>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</si>
  <si>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</si>
  <si>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</si>
  <si>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</si>
  <si>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</si>
  <si>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</si>
  <si>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</si>
  <si>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</si>
  <si>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</si>
  <si>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</si>
  <si>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</si>
  <si>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</si>
  <si>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</si>
  <si>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</si>
  <si>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</si>
  <si>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</si>
  <si>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</si>
  <si>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</si>
  <si>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</si>
  <si>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</si>
  <si>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</si>
  <si>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</si>
  <si>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</si>
  <si>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</si>
  <si>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</si>
  <si>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</si>
  <si>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</si>
  <si>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</si>
  <si>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</si>
  <si>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</si>
  <si>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</si>
  <si>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</si>
  <si>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</si>
  <si>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</si>
  <si>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</si>
  <si>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</si>
  <si>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</si>
  <si>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</si>
  <si>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</si>
  <si>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</si>
  <si>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</si>
  <si>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</si>
  <si>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</si>
  <si>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</si>
  <si>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</si>
  <si>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</si>
  <si>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</si>
  <si>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</si>
  <si>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</si>
  <si>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</si>
  <si>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</si>
  <si>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</si>
  <si>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</si>
  <si>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</si>
  <si>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</si>
  <si>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</si>
  <si>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</si>
  <si>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</si>
  <si>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</si>
  <si>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</si>
  <si>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</si>
  <si>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</si>
  <si>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</si>
  <si>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</si>
  <si>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</si>
  <si>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</si>
  <si>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</si>
  <si>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</si>
  <si>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</si>
  <si>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</si>
  <si>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</si>
  <si>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</si>
  <si>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</si>
  <si>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</si>
  <si>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</si>
  <si>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</si>
  <si>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</si>
  <si>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</si>
  <si>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</si>
  <si>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</si>
  <si>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</si>
  <si>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</si>
  <si>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</si>
  <si>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</si>
  <si>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</si>
  <si>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</si>
  <si>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</si>
  <si>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</si>
  <si>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</si>
  <si>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</si>
  <si>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</si>
  <si>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</si>
  <si>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</si>
  <si>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</si>
  <si>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</si>
  <si>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</si>
  <si>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</si>
  <si>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</si>
  <si>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</si>
  <si>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</si>
  <si>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</si>
  <si>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</si>
  <si>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</si>
  <si>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</si>
  <si>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</si>
  <si>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</si>
  <si>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</si>
  <si>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</si>
  <si>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</si>
  <si>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</si>
  <si>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</si>
  <si>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</si>
  <si>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</si>
  <si>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</si>
  <si>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</si>
  <si>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</si>
  <si>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</si>
  <si>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</si>
  <si>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</si>
  <si>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</si>
  <si>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</si>
  <si>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</si>
  <si>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</si>
  <si>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</si>
  <si>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</si>
  <si>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</si>
  <si>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</si>
  <si>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</si>
  <si>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</si>
  <si>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</si>
  <si>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</si>
  <si>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</si>
  <si>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</si>
  <si>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</si>
  <si>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</si>
  <si>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</si>
  <si>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</si>
  <si>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</si>
  <si>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</si>
  <si>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</si>
  <si>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</si>
  <si>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</si>
  <si>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</si>
  <si>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</si>
  <si>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</si>
  <si>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</si>
  <si>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</si>
  <si>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</si>
  <si>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</si>
  <si>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</si>
  <si>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</si>
  <si>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</si>
  <si>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</si>
  <si>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</si>
  <si>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</si>
  <si>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</si>
  <si>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</si>
  <si>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</si>
  <si>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</si>
  <si>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</si>
  <si>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</si>
  <si>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</si>
  <si>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</si>
  <si>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</si>
  <si>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</si>
  <si>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</si>
  <si>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</si>
  <si>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</si>
  <si>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</si>
  <si>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</si>
  <si>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</si>
  <si>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</si>
  <si>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</si>
  <si>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</si>
  <si>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</si>
  <si>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</si>
  <si>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</si>
  <si>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</si>
  <si>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</si>
  <si>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</si>
  <si>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</si>
  <si>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</si>
  <si>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</si>
  <si>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</si>
  <si>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</si>
  <si>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</si>
  <si>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</si>
  <si>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</si>
  <si>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</si>
  <si>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</si>
  <si>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</si>
  <si>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</si>
  <si>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</si>
  <si>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</si>
  <si>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</si>
  <si>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</si>
  <si>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</si>
  <si>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</si>
  <si>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</si>
  <si>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</si>
  <si>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</si>
  <si>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</si>
  <si>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</si>
  <si>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</si>
  <si>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</si>
  <si>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</si>
  <si>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</si>
  <si>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</si>
  <si>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</si>
  <si>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</si>
  <si>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</si>
  <si>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</si>
  <si>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</si>
  <si>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</si>
  <si>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</si>
  <si>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</si>
  <si>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</si>
  <si>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</si>
  <si>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</si>
  <si>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</si>
  <si>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</si>
  <si>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</si>
  <si>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</si>
  <si>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</si>
  <si>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</si>
  <si>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</si>
  <si>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</si>
  <si>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</si>
  <si>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</si>
  <si>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</si>
  <si>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</si>
  <si>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</si>
  <si>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</si>
  <si>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</si>
  <si>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</si>
  <si>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</si>
  <si>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</si>
  <si>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</si>
  <si>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</si>
  <si>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</si>
  <si>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</si>
  <si>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</si>
  <si>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</si>
  <si>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</si>
  <si>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</si>
  <si>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</si>
  <si>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</si>
  <si>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</si>
  <si>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</si>
  <si>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</si>
  <si>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</si>
  <si>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</si>
  <si>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</si>
  <si>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</si>
  <si>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</si>
  <si>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</si>
  <si>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</si>
  <si>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</si>
  <si>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</si>
  <si>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</si>
  <si>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</si>
  <si>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</si>
  <si>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</si>
  <si>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</si>
  <si>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</si>
  <si>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</si>
  <si>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</si>
  <si>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</si>
  <si>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</si>
  <si>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</si>
  <si>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</si>
  <si>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</si>
  <si>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</si>
  <si>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</si>
  <si>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</si>
  <si>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</si>
  <si>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</si>
  <si>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</si>
  <si>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</si>
  <si>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</si>
  <si>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</si>
  <si>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</si>
  <si>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</si>
  <si>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</si>
  <si>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</si>
  <si>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</si>
  <si>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</si>
  <si>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</si>
  <si>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</si>
  <si>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</si>
  <si>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</si>
  <si>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</si>
  <si>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</si>
  <si>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</si>
  <si>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</si>
  <si>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</si>
  <si>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</si>
  <si>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</si>
  <si>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</si>
  <si>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</si>
  <si>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</si>
  <si>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</si>
  <si>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</si>
  <si>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</si>
  <si>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</si>
  <si>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</si>
  <si>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</si>
  <si>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</si>
  <si>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</si>
  <si>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</si>
  <si>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</si>
  <si>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</si>
  <si>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</si>
  <si>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</si>
  <si>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</si>
  <si>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</si>
  <si>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</si>
  <si>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</si>
  <si>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</si>
  <si>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</si>
  <si>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</si>
  <si>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</si>
  <si>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</si>
  <si>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</si>
  <si>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</si>
  <si>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</si>
  <si>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</si>
  <si>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</si>
  <si>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</si>
  <si>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</si>
  <si>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</si>
  <si>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</si>
  <si>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</si>
  <si>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</si>
  <si>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</si>
  <si>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</si>
  <si>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</si>
  <si>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</si>
  <si>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</si>
  <si>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</si>
  <si>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</si>
  <si>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</si>
  <si>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</si>
  <si>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</si>
  <si>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</si>
  <si>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</si>
  <si>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</si>
  <si>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</si>
  <si>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</si>
  <si>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</si>
  <si>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</si>
  <si>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</si>
  <si>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</si>
  <si>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</si>
  <si>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</si>
  <si>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</si>
  <si>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</si>
  <si>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</si>
  <si>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</si>
  <si>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</si>
  <si>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</si>
  <si>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</si>
  <si>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</si>
  <si>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</si>
  <si>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</si>
  <si>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</si>
  <si>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</si>
  <si>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</si>
  <si>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</si>
  <si>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</si>
  <si>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</si>
  <si>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</si>
  <si>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</si>
  <si>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</si>
  <si>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</si>
  <si>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</si>
  <si>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</si>
  <si>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</si>
  <si>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</si>
  <si>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</si>
  <si>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</si>
  <si>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</si>
  <si>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</si>
  <si>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</si>
  <si>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</si>
  <si>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</si>
  <si>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</si>
  <si>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</si>
  <si>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</si>
  <si>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</si>
  <si>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</si>
  <si>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</si>
  <si>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</si>
  <si>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</si>
  <si>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</si>
  <si>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</si>
  <si>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</si>
  <si>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</si>
  <si>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</si>
  <si>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</si>
  <si>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</si>
  <si>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</si>
  <si>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</si>
  <si>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</si>
  <si>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</si>
  <si>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</si>
  <si>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</si>
  <si>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</si>
  <si>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</si>
  <si>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</si>
  <si>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</si>
  <si>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</si>
  <si>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</si>
  <si>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</si>
  <si>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</si>
  <si>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</si>
  <si>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</si>
  <si>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</si>
  <si>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</si>
  <si>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</si>
  <si>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</si>
  <si>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</si>
  <si>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</si>
  <si>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</si>
  <si>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</si>
  <si>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</si>
  <si>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</si>
  <si>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</si>
  <si>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</si>
  <si>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</si>
  <si>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</si>
  <si>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</si>
  <si>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</si>
  <si>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</si>
  <si>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</si>
  <si>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</si>
  <si>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</si>
  <si>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</si>
  <si>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</si>
  <si>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</si>
  <si>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</si>
  <si>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</si>
  <si>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</si>
  <si>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</si>
  <si>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</si>
  <si>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</si>
  <si>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</si>
  <si>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</si>
  <si>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</si>
  <si>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</si>
  <si>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</si>
  <si>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</si>
  <si>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</si>
  <si>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</si>
  <si>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</si>
  <si>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</si>
  <si>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</si>
  <si>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</si>
  <si>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</si>
  <si>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</si>
  <si>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</si>
  <si>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</si>
  <si>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</si>
  <si>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</si>
  <si>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</si>
  <si>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</si>
  <si>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</si>
  <si>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</si>
  <si>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</si>
  <si>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</si>
  <si>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</si>
  <si>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</si>
  <si>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</si>
  <si>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</si>
  <si>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</si>
  <si>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</si>
  <si>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</si>
  <si>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</si>
  <si>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</si>
  <si>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</si>
  <si>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</si>
  <si>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</si>
  <si>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</si>
  <si>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</si>
  <si>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</si>
  <si>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</si>
  <si>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</si>
  <si>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</si>
  <si>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</si>
  <si>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</si>
  <si>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</si>
  <si>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</si>
  <si>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</si>
  <si>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</si>
  <si>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</si>
  <si>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</si>
  <si>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</si>
  <si>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</si>
  <si>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</si>
  <si>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</si>
  <si>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</si>
  <si>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</si>
  <si>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</si>
  <si>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</si>
  <si>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</si>
  <si>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</si>
  <si>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</si>
  <si>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</si>
  <si>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</si>
  <si>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</si>
  <si>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</si>
  <si>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</si>
  <si>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</si>
  <si>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</si>
  <si>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</si>
  <si>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</si>
  <si>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</si>
  <si>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</si>
  <si>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</si>
  <si>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</si>
  <si>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</si>
  <si>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</si>
  <si>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</si>
  <si>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</si>
  <si>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</si>
  <si>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</si>
  <si>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</si>
  <si>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</si>
  <si>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</si>
  <si>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</si>
  <si>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</si>
  <si>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</si>
  <si>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</si>
  <si>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</si>
  <si>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</si>
  <si>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</si>
  <si>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</si>
  <si>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</si>
  <si>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</si>
  <si>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</si>
  <si>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</si>
  <si>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</si>
  <si>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</si>
  <si>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</si>
  <si>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</si>
  <si>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</si>
  <si>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</si>
  <si>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</si>
  <si>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</si>
  <si>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</si>
  <si>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</si>
  <si>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</si>
  <si>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</si>
  <si>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</si>
  <si>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</si>
  <si>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</si>
  <si>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</si>
  <si>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</si>
  <si>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</si>
  <si>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</si>
  <si>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</si>
  <si>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</si>
  <si>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</si>
  <si>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</si>
  <si>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</si>
  <si>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</si>
  <si>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</si>
  <si>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</si>
  <si>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</si>
  <si>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</si>
  <si>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</si>
  <si>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</si>
  <si>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</si>
  <si>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</si>
  <si>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</si>
  <si>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</si>
  <si>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</si>
  <si>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</si>
  <si>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</si>
  <si>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</si>
  <si>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</si>
  <si>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</si>
  <si>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</si>
  <si>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</si>
  <si>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</si>
  <si>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</si>
  <si>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</si>
  <si>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</si>
  <si>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</si>
  <si>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</si>
  <si>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</si>
  <si>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</si>
  <si>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</si>
  <si>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</si>
  <si>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</si>
  <si>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</si>
  <si>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</si>
  <si>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</si>
  <si>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</si>
  <si>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</si>
  <si>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</si>
  <si>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</si>
  <si>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</si>
  <si>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</si>
  <si>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</si>
  <si>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</si>
  <si>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</si>
  <si>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</si>
  <si>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</si>
  <si>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</si>
  <si>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</si>
  <si>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</si>
  <si>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</si>
  <si>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</si>
  <si>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</si>
  <si>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</si>
  <si>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</si>
  <si>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</si>
  <si>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</si>
  <si>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</si>
  <si>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</si>
  <si>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</si>
  <si>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</si>
  <si>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</si>
  <si>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</si>
  <si>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</si>
  <si>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</si>
  <si>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</si>
  <si>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</si>
  <si>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</si>
  <si>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</si>
  <si>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</si>
  <si>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</si>
  <si>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</si>
  <si>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</si>
  <si>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</si>
  <si>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</si>
  <si>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</si>
  <si>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</si>
  <si>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</si>
  <si>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</si>
  <si>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</si>
  <si>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</si>
  <si>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</si>
  <si>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</si>
  <si>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</si>
  <si>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</si>
  <si>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</si>
  <si>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</si>
  <si>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</si>
  <si>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</si>
  <si>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</si>
  <si>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</si>
  <si>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</si>
  <si>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</si>
  <si>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</si>
  <si>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</si>
  <si>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</si>
  <si>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</si>
  <si>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</si>
  <si>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</si>
  <si>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</si>
  <si>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</si>
  <si>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</si>
  <si>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</si>
  <si>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</si>
  <si>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</si>
  <si>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</si>
  <si>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</si>
  <si>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</si>
  <si>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</si>
  <si>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</si>
  <si>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</si>
  <si>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</si>
  <si>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</si>
  <si>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</si>
  <si>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</si>
  <si>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</si>
  <si>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</si>
  <si>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</si>
  <si>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</si>
  <si>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</si>
  <si>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</si>
  <si>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</si>
  <si>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</si>
  <si>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</si>
  <si>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</si>
  <si>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</si>
  <si>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</si>
  <si>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</si>
  <si>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</si>
  <si>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</si>
  <si>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</si>
  <si>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</si>
  <si>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</si>
  <si>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</si>
  <si>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</si>
  <si>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</si>
  <si>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</si>
  <si>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</si>
  <si>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</si>
  <si>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</si>
  <si>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</si>
  <si>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</si>
  <si>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</si>
  <si>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</si>
  <si>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</si>
  <si>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</si>
  <si>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</si>
  <si>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</si>
  <si>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</si>
  <si>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</si>
  <si>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</si>
  <si>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</si>
  <si>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</si>
  <si>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</si>
  <si>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</si>
  <si>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</si>
  <si>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</si>
  <si>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</si>
  <si>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</si>
  <si>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</si>
  <si>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</si>
  <si>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</si>
  <si>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</si>
  <si>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</si>
  <si>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</si>
  <si>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</si>
  <si>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</si>
  <si>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</si>
  <si>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</si>
  <si>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</si>
  <si>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</si>
  <si>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</si>
  <si>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</si>
  <si>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</si>
  <si>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</si>
  <si>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</si>
  <si>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</si>
  <si>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</si>
  <si>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</si>
  <si>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</si>
  <si>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</si>
  <si>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</si>
  <si>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</si>
  <si>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</si>
  <si>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</si>
  <si>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</si>
  <si>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</si>
  <si>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</si>
  <si>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</si>
  <si>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</si>
  <si>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</si>
  <si>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</si>
  <si>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</si>
  <si>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</si>
  <si>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</si>
  <si>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</si>
  <si>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</si>
  <si>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</si>
  <si>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</si>
  <si>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</si>
  <si>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</si>
  <si>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</si>
  <si>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</si>
  <si>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</si>
  <si>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</si>
  <si>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</si>
  <si>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</si>
  <si>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</si>
  <si>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</si>
  <si>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</si>
  <si>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</si>
  <si>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</si>
  <si>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</si>
  <si>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</si>
  <si>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</si>
  <si>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</si>
  <si>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</si>
  <si>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</si>
  <si>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</si>
  <si>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</si>
  <si>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</si>
  <si>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</si>
  <si>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</si>
  <si>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</si>
  <si>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</si>
  <si>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</si>
  <si>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</si>
  <si>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</si>
  <si>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</si>
  <si>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</si>
  <si>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</si>
  <si>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</si>
  <si>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</si>
  <si>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</si>
  <si>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</si>
  <si>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</si>
  <si>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</si>
  <si>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</si>
  <si>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</si>
  <si>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</si>
  <si>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</si>
  <si>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</si>
  <si>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</si>
  <si>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</si>
  <si>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</si>
  <si>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</si>
  <si>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</si>
  <si>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</si>
  <si>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</si>
  <si>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</si>
  <si>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</si>
  <si>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</si>
  <si>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</si>
  <si>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</si>
  <si>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</si>
  <si>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</si>
  <si>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</si>
  <si>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</si>
  <si>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</si>
  <si>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</si>
  <si>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</si>
  <si>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</si>
  <si>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</si>
  <si>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</si>
  <si>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</si>
  <si>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</si>
  <si>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</si>
  <si>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</si>
  <si>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</si>
  <si>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</si>
  <si>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</si>
  <si>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</si>
  <si>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</si>
  <si>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</si>
  <si>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</si>
  <si>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</si>
  <si>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</si>
  <si>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</si>
  <si>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</si>
  <si>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</si>
  <si>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</si>
  <si>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</si>
  <si>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</si>
  <si>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</si>
  <si>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</si>
  <si>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</si>
  <si>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</si>
  <si>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</si>
  <si>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</si>
  <si>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</si>
  <si>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</si>
  <si>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</si>
  <si>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</si>
  <si>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</si>
  <si>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</si>
  <si>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</si>
  <si>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</si>
  <si>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</si>
  <si>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</si>
  <si>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</si>
  <si>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</si>
  <si>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</si>
  <si>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</si>
  <si>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</si>
  <si>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</si>
  <si>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</si>
  <si>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</si>
  <si>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</si>
  <si>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</si>
  <si>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</si>
  <si>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</si>
  <si>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</si>
  <si>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</si>
  <si>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</si>
  <si>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</si>
  <si>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</si>
  <si>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</si>
  <si>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</si>
  <si>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</si>
  <si>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</si>
  <si>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</si>
  <si>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</si>
  <si>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</si>
  <si>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</si>
  <si>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</si>
  <si>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</si>
  <si>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</si>
  <si>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</si>
  <si>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</si>
  <si>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</si>
  <si>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</si>
  <si>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</si>
  <si>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</si>
  <si>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</si>
  <si>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</si>
  <si>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</si>
  <si>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</si>
  <si>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</si>
  <si>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</si>
  <si>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</si>
  <si>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</si>
  <si>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</si>
  <si>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</si>
  <si>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</si>
  <si>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</si>
  <si>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</si>
  <si>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</si>
  <si>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</si>
  <si>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</si>
  <si>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</si>
  <si>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</si>
  <si>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</si>
  <si>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</si>
  <si>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</si>
  <si>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</si>
  <si>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</si>
  <si>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</si>
  <si>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</si>
  <si>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</si>
  <si>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</si>
  <si>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</si>
  <si>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</si>
  <si>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</si>
  <si>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</si>
  <si>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</si>
  <si>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</si>
  <si>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</si>
  <si>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</si>
  <si>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</si>
  <si>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</si>
  <si>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</si>
  <si>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</si>
  <si>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</si>
  <si>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</si>
  <si>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</si>
  <si>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</si>
  <si>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</si>
  <si>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</si>
  <si>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</si>
  <si>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</si>
  <si>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</si>
  <si>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</si>
  <si>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</si>
  <si>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</si>
  <si>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</si>
  <si>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</si>
  <si>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</si>
  <si>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</si>
  <si>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</si>
  <si>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</si>
  <si>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</si>
  <si>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</si>
  <si>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</si>
  <si>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</si>
  <si>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</si>
  <si>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</si>
  <si>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</si>
  <si>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</si>
  <si>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</si>
  <si>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</si>
  <si>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</si>
  <si>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</si>
  <si>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</si>
  <si>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</si>
  <si>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</si>
  <si>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</si>
  <si>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</si>
  <si>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</si>
  <si>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</si>
  <si>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</si>
  <si>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</si>
  <si>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</si>
  <si>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</si>
  <si>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</si>
  <si>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</si>
  <si>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</si>
  <si>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</si>
  <si>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</si>
  <si>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</si>
  <si>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</si>
  <si>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</si>
  <si>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</si>
  <si>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</si>
  <si>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</si>
  <si>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</si>
  <si>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</si>
  <si>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</si>
  <si>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</si>
  <si>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</si>
  <si>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</si>
  <si>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</si>
  <si>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</si>
  <si>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</si>
  <si>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</si>
  <si>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</si>
  <si>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</si>
  <si>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</si>
  <si>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</si>
  <si>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</si>
  <si>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</si>
  <si>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</si>
  <si>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</si>
  <si>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</si>
  <si>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</si>
  <si>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</si>
  <si>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</si>
  <si>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</si>
  <si>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</si>
  <si>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</si>
  <si>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</si>
  <si>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</si>
  <si>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</si>
  <si>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</si>
  <si>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</si>
  <si>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</si>
  <si>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</si>
  <si>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</si>
  <si>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</si>
  <si>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</si>
  <si>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</si>
  <si>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</si>
  <si>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</si>
  <si>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</si>
  <si>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</si>
  <si>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</si>
  <si>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</si>
  <si>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</si>
  <si>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</si>
  <si>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</si>
  <si>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</si>
  <si>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</si>
  <si>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</si>
  <si>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</si>
  <si>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</si>
  <si>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</si>
  <si>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</si>
  <si>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</si>
  <si>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</si>
  <si>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</si>
  <si>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</si>
  <si>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</si>
  <si>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</si>
  <si>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</si>
  <si>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</si>
  <si>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</si>
  <si>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</si>
  <si>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</si>
  <si>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</si>
  <si>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</si>
  <si>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</si>
  <si>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</si>
  <si>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</si>
  <si>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</si>
  <si>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</si>
  <si>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</si>
  <si>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</si>
  <si>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</si>
  <si>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</si>
  <si>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</si>
  <si>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</si>
  <si>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</si>
  <si>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</si>
  <si>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</si>
  <si>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</si>
  <si>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</si>
  <si>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</si>
  <si>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</si>
  <si>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</si>
  <si>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</si>
  <si>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</si>
  <si>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</si>
  <si>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</si>
  <si>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</si>
  <si>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</si>
  <si>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</si>
  <si>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</si>
  <si>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</si>
  <si>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</si>
  <si>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</si>
  <si>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</si>
  <si>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</si>
  <si>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</si>
  <si>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</si>
  <si>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</si>
  <si>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</si>
  <si>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</si>
  <si>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</si>
  <si>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</si>
  <si>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</si>
  <si>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</si>
  <si>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</si>
  <si>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</si>
  <si>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</si>
  <si>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</si>
  <si>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</si>
  <si>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</si>
  <si>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</si>
  <si>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</si>
  <si>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</si>
  <si>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</si>
  <si>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</si>
  <si>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</si>
  <si>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</si>
  <si>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</si>
  <si>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</si>
  <si>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</si>
  <si>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</si>
  <si>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</si>
  <si>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</si>
  <si>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</si>
  <si>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</si>
  <si>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</si>
  <si>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</si>
  <si>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</si>
  <si>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</si>
  <si>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</si>
  <si>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</si>
  <si>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</si>
  <si>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</si>
  <si>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</si>
  <si>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</si>
  <si>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</si>
  <si>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</si>
  <si>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</si>
  <si>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</si>
  <si>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</si>
  <si>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</si>
  <si>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</si>
  <si>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</si>
  <si>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</si>
  <si>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</si>
  <si>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</si>
  <si>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</si>
  <si>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</si>
  <si>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</si>
  <si>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</si>
  <si>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</si>
  <si>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</si>
  <si>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</si>
  <si>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</si>
  <si>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</si>
  <si>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</si>
  <si>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</si>
  <si>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</si>
  <si>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</si>
  <si>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</si>
  <si>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</si>
  <si>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</si>
  <si>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</si>
  <si>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</si>
  <si>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</si>
  <si>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</si>
  <si>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</si>
  <si>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</si>
  <si>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</si>
  <si>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</si>
  <si>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</si>
  <si>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</si>
  <si>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</si>
  <si>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</si>
  <si>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</si>
  <si>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</si>
  <si>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</si>
  <si>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</si>
  <si>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</si>
  <si>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</si>
  <si>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</si>
  <si>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</si>
  <si>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</si>
  <si>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</si>
  <si>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</si>
  <si>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</si>
  <si>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</si>
  <si>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</si>
  <si>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</si>
  <si>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</si>
  <si>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</si>
  <si>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</si>
  <si>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</si>
  <si>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</si>
  <si>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</si>
  <si>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</si>
  <si>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</si>
  <si>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</si>
  <si>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</si>
  <si>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</si>
  <si>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</si>
  <si>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</si>
  <si>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</si>
  <si>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</si>
  <si>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</si>
  <si>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</si>
  <si>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</si>
  <si>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</si>
  <si>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</si>
  <si>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</si>
  <si>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</si>
  <si>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</si>
  <si>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</si>
  <si>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</si>
  <si>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</si>
  <si>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</si>
  <si>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</si>
  <si>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</si>
  <si>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</si>
  <si>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</si>
  <si>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</si>
  <si>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</si>
  <si>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</si>
  <si>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</si>
  <si>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</si>
  <si>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</si>
  <si>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</si>
  <si>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</si>
  <si>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</si>
  <si>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</si>
  <si>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</si>
  <si>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</si>
  <si>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</si>
  <si>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</si>
  <si>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</si>
  <si>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</si>
  <si>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</si>
  <si>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</si>
  <si>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</si>
  <si>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</si>
  <si>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</si>
  <si>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</si>
  <si>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</si>
  <si>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</si>
  <si>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</si>
  <si>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</si>
  <si>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</si>
  <si>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</si>
  <si>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</si>
  <si>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</si>
  <si>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</si>
  <si>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</si>
  <si>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</si>
  <si>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</si>
  <si>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</si>
  <si>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</si>
  <si>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</si>
  <si>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</si>
  <si>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</si>
  <si>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</si>
  <si>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</si>
  <si>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</si>
  <si>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</si>
  <si>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</si>
  <si>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</si>
  <si>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</si>
  <si>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</si>
  <si>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</si>
  <si>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</si>
  <si>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</si>
  <si>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</si>
  <si>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</si>
  <si>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</si>
  <si>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</si>
  <si>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</si>
  <si>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</si>
  <si>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</si>
  <si>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</si>
  <si>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</si>
  <si>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</si>
  <si>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</si>
  <si>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</si>
  <si>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</si>
  <si>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</si>
  <si>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</si>
  <si>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</si>
  <si>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</si>
  <si>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</si>
  <si>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</si>
  <si>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</si>
  <si>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</si>
  <si>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</si>
  <si>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</si>
  <si>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</si>
  <si>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</si>
  <si>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</si>
  <si>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</si>
  <si>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</si>
  <si>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</si>
  <si>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</si>
  <si>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</si>
  <si>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</si>
  <si>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</si>
  <si>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</si>
  <si>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</si>
  <si>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</si>
  <si>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</si>
  <si>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</si>
  <si>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</si>
  <si>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</si>
  <si>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</si>
  <si>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</si>
  <si>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</si>
  <si>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</si>
  <si>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</si>
  <si>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</si>
  <si>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</si>
  <si>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</si>
  <si>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</si>
  <si>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</si>
  <si>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</si>
  <si>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</si>
  <si>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</si>
  <si>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</si>
  <si>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</si>
  <si>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</si>
  <si>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</si>
  <si>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</si>
  <si>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</si>
  <si>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</si>
  <si>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</si>
  <si>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</si>
  <si>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</si>
  <si>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</si>
  <si>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</si>
  <si>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</si>
  <si>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</si>
  <si>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</si>
  <si>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</si>
  <si>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</si>
  <si>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</si>
  <si>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</si>
  <si>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</si>
  <si>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</si>
  <si>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</si>
  <si>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</si>
  <si>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</si>
  <si>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</si>
  <si>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</si>
  <si>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</si>
  <si>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</si>
  <si>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</si>
  <si>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</si>
  <si>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</si>
  <si>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</si>
  <si>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</si>
  <si>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</si>
  <si>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</si>
  <si>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</si>
  <si>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</si>
  <si>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</si>
  <si>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</si>
  <si>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</si>
  <si>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</si>
  <si>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</si>
  <si>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</si>
  <si>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</si>
  <si>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</si>
  <si>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</si>
  <si>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</si>
  <si>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</si>
  <si>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</si>
  <si>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</si>
  <si>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</si>
  <si>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</si>
  <si>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</si>
  <si>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</si>
  <si>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</si>
  <si>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</si>
  <si>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</si>
  <si>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</si>
  <si>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</si>
  <si>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</si>
  <si>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</si>
  <si>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</si>
  <si>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</si>
  <si>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</si>
  <si>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</si>
  <si>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</si>
  <si>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</si>
  <si>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</si>
  <si>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</si>
  <si>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</si>
  <si>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</si>
  <si>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</si>
  <si>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</si>
  <si>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</si>
  <si>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</si>
  <si>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</si>
  <si>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</si>
  <si>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</si>
  <si>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</si>
  <si>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</si>
  <si>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</si>
  <si>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</si>
  <si>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</si>
  <si>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</si>
  <si>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</si>
  <si>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</si>
  <si>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</si>
  <si>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</si>
  <si>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</si>
  <si>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</si>
  <si>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</si>
  <si>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</si>
  <si>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</si>
  <si>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</si>
  <si>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</si>
  <si>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</si>
  <si>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</si>
  <si>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</si>
  <si>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</si>
  <si>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</si>
  <si>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</si>
  <si>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</si>
  <si>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</si>
  <si>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</si>
  <si>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</si>
  <si>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</si>
  <si>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</si>
  <si>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</si>
  <si>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</si>
  <si>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</si>
  <si>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</si>
  <si>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</si>
  <si>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</si>
  <si>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</si>
  <si>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</si>
  <si>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</si>
  <si>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</si>
  <si>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</si>
  <si>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</si>
  <si>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</si>
  <si>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</si>
  <si>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</si>
  <si>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</si>
  <si>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</si>
  <si>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</si>
  <si>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</si>
  <si>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</si>
  <si>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</si>
  <si>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</si>
  <si>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</si>
  <si>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</si>
  <si>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</si>
  <si>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</si>
  <si>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</si>
  <si>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</si>
  <si>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</si>
  <si>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</si>
  <si>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</si>
  <si>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</si>
  <si>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</si>
  <si>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</si>
  <si>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</si>
  <si>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</si>
  <si>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</si>
  <si>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</si>
  <si>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</si>
  <si>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</si>
  <si>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</si>
  <si>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</si>
  <si>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</si>
  <si>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</si>
  <si>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</si>
  <si>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</si>
  <si>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</si>
  <si>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</si>
  <si>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</si>
  <si>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</si>
  <si>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</si>
  <si>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</si>
  <si>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</si>
  <si>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</si>
  <si>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</si>
  <si>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</si>
  <si>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</si>
  <si>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</si>
  <si>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</si>
  <si>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</si>
  <si>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</si>
  <si>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</si>
  <si>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</si>
  <si>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</si>
  <si>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</si>
  <si>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</si>
  <si>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</si>
  <si>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</si>
  <si>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</si>
  <si>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</si>
  <si>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</si>
  <si>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</si>
  <si>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</si>
  <si>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</si>
  <si>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</si>
  <si>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</si>
  <si>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</si>
  <si>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</si>
  <si>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</si>
  <si>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</si>
  <si>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</si>
  <si>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</si>
  <si>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</si>
  <si>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</si>
  <si>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</si>
  <si>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</si>
  <si>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</si>
  <si>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</si>
  <si>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</si>
  <si>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</si>
  <si>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</si>
  <si>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</si>
  <si>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</si>
  <si>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</si>
  <si>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</si>
  <si>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</si>
  <si>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</si>
  <si>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</si>
  <si>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</si>
  <si>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</si>
  <si>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</si>
  <si>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</si>
  <si>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</si>
  <si>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</si>
  <si>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</si>
  <si>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</si>
  <si>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</si>
  <si>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</si>
  <si>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</si>
  <si>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</si>
  <si>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</si>
  <si>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</si>
  <si>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</si>
  <si>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</si>
  <si>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</si>
  <si>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</si>
  <si>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</si>
  <si>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</si>
  <si>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</si>
  <si>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</si>
  <si>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</si>
  <si>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</si>
  <si>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</si>
  <si>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</si>
  <si>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</si>
  <si>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</si>
  <si>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</si>
  <si>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</si>
  <si>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</si>
  <si>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</si>
  <si>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</si>
  <si>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</si>
  <si>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</si>
  <si>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</si>
  <si>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</si>
  <si>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</si>
  <si>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</si>
  <si>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</si>
  <si>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</si>
  <si>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</si>
  <si>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</si>
  <si>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</si>
  <si>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</si>
  <si>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</si>
  <si>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</si>
  <si>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</si>
  <si>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</si>
  <si>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</si>
  <si>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</si>
  <si>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</si>
  <si>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</si>
  <si>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</si>
  <si>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</si>
  <si>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</si>
  <si>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</si>
  <si>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</si>
  <si>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</si>
  <si>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</si>
  <si>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</si>
  <si>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</si>
  <si>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</si>
  <si>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</si>
  <si>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</si>
  <si>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</si>
  <si>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</si>
  <si>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</si>
  <si>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</si>
  <si>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</si>
  <si>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</si>
  <si>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</si>
  <si>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</si>
  <si>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</si>
  <si>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</si>
  <si>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</si>
  <si>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</si>
  <si>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</si>
  <si>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</si>
  <si>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</si>
  <si>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</si>
  <si>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</si>
  <si>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</si>
  <si>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</si>
  <si>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</si>
  <si>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</si>
  <si>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</si>
  <si>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</si>
  <si>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</si>
  <si>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</si>
  <si>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</si>
  <si>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</si>
  <si>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</si>
  <si>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</si>
  <si>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</si>
  <si>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</si>
  <si>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</si>
  <si>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</si>
  <si>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</si>
  <si>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</si>
  <si>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</si>
  <si>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</si>
  <si>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</si>
  <si>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</si>
  <si>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</si>
  <si>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</si>
  <si>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</si>
  <si>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</si>
  <si>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</si>
  <si>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</si>
  <si>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</si>
  <si>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</si>
  <si>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</si>
  <si>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</si>
  <si>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</si>
  <si>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</si>
  <si>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</si>
  <si>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</si>
  <si>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</si>
  <si>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</si>
  <si>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</si>
  <si>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</si>
  <si>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</si>
  <si>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</si>
  <si>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</si>
  <si>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</si>
  <si>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</si>
  <si>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</si>
  <si>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</si>
  <si>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</si>
  <si>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</si>
  <si>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</si>
  <si>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</si>
  <si>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</si>
  <si>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</si>
  <si>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</si>
  <si>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</si>
  <si>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</si>
  <si>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</si>
  <si>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</si>
  <si>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</si>
  <si>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</si>
  <si>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</si>
  <si>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</si>
  <si>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</si>
  <si>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</si>
  <si>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</si>
  <si>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</si>
  <si>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</si>
  <si>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</si>
  <si>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</si>
  <si>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</si>
  <si>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</si>
  <si>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</si>
  <si>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</si>
  <si>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</si>
  <si>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</si>
  <si>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</si>
  <si>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</si>
  <si>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</si>
  <si>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</si>
  <si>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</si>
  <si>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</si>
  <si>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</si>
  <si>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</si>
  <si>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</si>
  <si>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</si>
  <si>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</si>
  <si>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</si>
  <si>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</si>
  <si>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</si>
  <si>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</si>
  <si>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</si>
  <si>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</si>
  <si>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</si>
  <si>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</si>
  <si>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</si>
  <si>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</si>
  <si>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</si>
  <si>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</si>
  <si>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</si>
  <si>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</si>
  <si>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</si>
  <si>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</si>
  <si>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</si>
  <si>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</si>
  <si>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</si>
  <si>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</si>
  <si>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</si>
  <si>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</si>
  <si>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</si>
  <si>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</si>
  <si>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</si>
  <si>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</si>
  <si>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</si>
  <si>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</si>
  <si>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</si>
  <si>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</si>
  <si>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</si>
  <si>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</si>
  <si>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</si>
  <si>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</si>
  <si>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</si>
  <si>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</si>
  <si>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</si>
  <si>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</si>
  <si>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</si>
  <si>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</si>
  <si>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</si>
  <si>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</si>
  <si>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</si>
  <si>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</si>
  <si>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</si>
  <si>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</si>
  <si>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</si>
  <si>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</si>
  <si>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</si>
  <si>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</si>
  <si>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</si>
  <si>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</si>
  <si>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</si>
  <si>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</si>
  <si>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</si>
  <si>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</si>
  <si>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</si>
  <si>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</si>
  <si>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</si>
  <si>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</si>
  <si>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</si>
  <si>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</si>
  <si>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</si>
  <si>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</si>
  <si>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</si>
  <si>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</si>
  <si>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</si>
  <si>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</si>
  <si>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</si>
  <si>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</si>
  <si>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</si>
  <si>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</si>
  <si>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</si>
  <si>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</si>
  <si>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</si>
  <si>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</si>
  <si>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</si>
  <si>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</si>
  <si>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</si>
  <si>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</si>
  <si>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</si>
  <si>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</si>
  <si>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</si>
  <si>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</si>
  <si>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</si>
  <si>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</si>
  <si>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</si>
  <si>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</si>
  <si>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</si>
  <si>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</si>
  <si>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</si>
  <si>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</si>
  <si>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</si>
  <si>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</si>
  <si>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</si>
  <si>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</si>
  <si>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</si>
  <si>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</si>
  <si>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</si>
  <si>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</si>
  <si>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</si>
  <si>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</si>
  <si>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</si>
  <si>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</si>
  <si>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</si>
  <si>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</si>
  <si>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</si>
  <si>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</si>
  <si>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</si>
  <si>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</si>
  <si>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</si>
  <si>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</si>
  <si>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</si>
  <si>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</si>
  <si>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</si>
  <si>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</si>
  <si>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</si>
  <si>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</si>
  <si>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</si>
  <si>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</si>
  <si>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</si>
  <si>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</si>
  <si>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</si>
  <si>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</si>
  <si>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</si>
  <si>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</si>
  <si>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</si>
  <si>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</si>
  <si>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</si>
  <si>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</si>
  <si>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</si>
  <si>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</si>
  <si>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</si>
  <si>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</si>
  <si>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</si>
  <si>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</si>
  <si>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</si>
  <si>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</si>
  <si>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</si>
  <si>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</si>
  <si>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</si>
  <si>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</si>
  <si>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</si>
  <si>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</si>
  <si>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</si>
  <si>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</si>
  <si>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</si>
  <si>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</si>
  <si>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</si>
  <si>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</si>
  <si>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</si>
  <si>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</si>
  <si>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</si>
  <si>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</si>
  <si>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</si>
  <si>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</si>
  <si>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</si>
  <si>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</si>
  <si>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</si>
  <si>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</si>
  <si>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</si>
  <si>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</si>
  <si>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</si>
  <si>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</si>
  <si>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</si>
  <si>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</si>
  <si>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</si>
  <si>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</si>
  <si>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</si>
  <si>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</si>
  <si>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</si>
  <si>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</si>
  <si>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</si>
  <si>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</si>
  <si>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</si>
  <si>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</si>
  <si>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</si>
  <si>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</si>
  <si>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</si>
  <si>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</si>
  <si>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</si>
  <si>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</si>
  <si>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</si>
  <si>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</si>
  <si>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</si>
  <si>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</si>
  <si>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</si>
  <si>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</si>
  <si>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</si>
  <si>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</si>
  <si>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</si>
  <si>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</si>
  <si>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</si>
  <si>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</si>
  <si>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</si>
  <si>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</si>
  <si>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</si>
  <si>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</si>
  <si>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</si>
  <si>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</si>
  <si>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</si>
  <si>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</si>
  <si>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</si>
  <si>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</si>
  <si>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</si>
  <si>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</si>
  <si>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</si>
  <si>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</si>
  <si>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</si>
  <si>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</si>
  <si>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</si>
  <si>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</si>
  <si>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</si>
  <si>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</si>
  <si>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</si>
  <si>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</si>
  <si>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</si>
  <si>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</si>
  <si>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</si>
  <si>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</si>
  <si>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</si>
  <si>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</si>
  <si>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</si>
  <si>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</si>
  <si>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</si>
  <si>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</si>
  <si>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</si>
  <si>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</si>
  <si>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</si>
  <si>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</si>
  <si>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</si>
  <si>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</si>
  <si>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</si>
  <si>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</si>
  <si>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</si>
  <si>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</si>
  <si>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</si>
  <si>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</si>
  <si>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</si>
  <si>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</si>
  <si>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</si>
  <si>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</si>
  <si>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</si>
  <si>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</si>
  <si>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</si>
  <si>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</si>
  <si>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</si>
  <si>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</si>
  <si>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</si>
  <si>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</si>
  <si>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</si>
  <si>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</si>
  <si>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</si>
  <si>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</si>
  <si>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</si>
  <si>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</si>
  <si>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</si>
  <si>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</si>
  <si>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</si>
  <si>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</si>
  <si>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</si>
  <si>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</si>
  <si>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</si>
  <si>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</si>
  <si>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</si>
  <si>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</si>
  <si>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</si>
  <si>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</si>
  <si>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</si>
  <si>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</si>
  <si>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</si>
  <si>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</si>
  <si>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</si>
  <si>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</si>
  <si>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</si>
  <si>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</si>
  <si>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</si>
  <si>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</si>
  <si>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</si>
  <si>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</si>
  <si>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</si>
  <si>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</si>
  <si>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</si>
  <si>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</si>
  <si>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</si>
  <si>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</si>
  <si>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</si>
  <si>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</si>
  <si>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</si>
  <si>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</si>
  <si>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</si>
  <si>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</si>
  <si>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</si>
  <si>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</si>
  <si>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</si>
  <si>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</si>
  <si>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</si>
  <si>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</si>
  <si>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</si>
  <si>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</si>
  <si>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</si>
  <si>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</si>
  <si>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</si>
  <si>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</si>
  <si>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</si>
  <si>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</si>
  <si>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</si>
  <si>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</si>
  <si>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</si>
  <si>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</si>
  <si>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</si>
  <si>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</si>
  <si>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</si>
  <si>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</si>
  <si>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</si>
  <si>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</si>
  <si>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</si>
  <si>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</si>
  <si>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</si>
  <si>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</si>
  <si>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</si>
  <si>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</si>
  <si>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</si>
  <si>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</si>
  <si>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</si>
  <si>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</si>
  <si>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</si>
  <si>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</si>
  <si>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</si>
  <si>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</si>
  <si>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</si>
  <si>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</si>
  <si>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</si>
  <si>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</si>
  <si>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</si>
  <si>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</si>
  <si>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</si>
  <si>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</si>
  <si>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</si>
  <si>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</si>
  <si>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</si>
  <si>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</si>
  <si>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</si>
  <si>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</si>
  <si>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</si>
  <si>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</si>
  <si>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</si>
  <si>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</si>
  <si>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</si>
  <si>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</si>
  <si>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</si>
  <si>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</si>
  <si>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</si>
  <si>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</si>
  <si>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</si>
  <si>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</si>
  <si>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</si>
  <si>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</si>
  <si>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</si>
  <si>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</si>
  <si>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</si>
  <si>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</si>
  <si>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</si>
  <si>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</si>
  <si>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</si>
  <si>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</si>
  <si>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</si>
  <si>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</si>
  <si>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</si>
  <si>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</si>
  <si>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</si>
  <si>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</si>
  <si>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</si>
  <si>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</si>
  <si>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</si>
  <si>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</si>
  <si>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</si>
  <si>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</si>
  <si>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</si>
  <si>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</si>
  <si>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</si>
  <si>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</si>
  <si>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</si>
  <si>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</si>
  <si>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</si>
  <si>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</si>
  <si>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</si>
  <si>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</si>
  <si>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</si>
  <si>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</si>
  <si>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</si>
  <si>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</si>
  <si>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</si>
  <si>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</si>
  <si>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</si>
  <si>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</si>
  <si>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</si>
  <si>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</si>
  <si>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</si>
  <si>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</si>
  <si>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</si>
  <si>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</si>
  <si>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</si>
  <si>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</si>
  <si>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</si>
  <si>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</si>
  <si>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</si>
  <si>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</si>
  <si>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</si>
  <si>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</si>
  <si>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</si>
  <si>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</si>
  <si>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</si>
  <si>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</si>
  <si>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</si>
  <si>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</si>
  <si>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</si>
  <si>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</si>
  <si>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</si>
  <si>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</si>
  <si>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</si>
  <si>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</si>
  <si>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</si>
  <si>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</si>
  <si>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</si>
  <si>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</si>
  <si>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</si>
  <si>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</si>
  <si>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</si>
  <si>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</si>
  <si>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</si>
  <si>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</si>
  <si>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</si>
  <si>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</si>
  <si>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</si>
  <si>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</si>
  <si>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</si>
  <si>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</si>
  <si>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</si>
  <si>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</si>
  <si>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</si>
  <si>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</si>
  <si>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</si>
  <si>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</si>
  <si>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</si>
  <si>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</si>
  <si>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</si>
  <si>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</si>
  <si>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</si>
  <si>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</si>
  <si>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</si>
  <si>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</si>
  <si>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</si>
  <si>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</si>
  <si>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</si>
  <si>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</si>
  <si>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</si>
  <si>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</si>
  <si>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</si>
  <si>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</si>
  <si>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</si>
  <si>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</si>
  <si>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</si>
  <si>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</si>
  <si>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</si>
  <si>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</si>
  <si>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</si>
  <si>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</si>
  <si>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</si>
  <si>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</si>
  <si>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</si>
  <si>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</si>
  <si>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</si>
  <si>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</si>
  <si>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</si>
  <si>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</si>
  <si>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</si>
  <si>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</si>
  <si>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</si>
  <si>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</si>
  <si>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</si>
  <si>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</si>
  <si>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</si>
  <si>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</si>
  <si>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</si>
  <si>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</si>
  <si>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</si>
  <si>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</si>
  <si>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</si>
  <si>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</si>
  <si>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</si>
  <si>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</si>
  <si>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</si>
  <si>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</si>
  <si>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</si>
  <si>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</si>
  <si>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</si>
  <si>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</si>
  <si>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</si>
  <si>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</si>
  <si>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</si>
  <si>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</si>
  <si>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</si>
  <si>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</si>
  <si>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</si>
  <si>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</si>
  <si>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</si>
  <si>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</si>
  <si>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</si>
  <si>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</si>
  <si>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</si>
  <si>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</si>
  <si>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</si>
  <si>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</si>
  <si>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</si>
  <si>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</si>
  <si>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</si>
  <si>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</si>
  <si>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</si>
  <si>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</si>
  <si>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</si>
  <si>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</si>
  <si>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</si>
  <si>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</si>
  <si>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</si>
  <si>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</si>
  <si>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</si>
  <si>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</si>
  <si>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</si>
  <si>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</si>
  <si>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</si>
  <si>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</si>
  <si>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</si>
  <si>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</si>
  <si>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</si>
  <si>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</si>
  <si>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</si>
  <si>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</si>
  <si>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</si>
  <si>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</si>
  <si>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</si>
  <si>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</si>
  <si>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</si>
  <si>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</si>
  <si>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</si>
  <si>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</si>
  <si>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</si>
  <si>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</si>
  <si>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</si>
  <si>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</si>
  <si>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</si>
  <si>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</si>
  <si>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</si>
  <si>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</si>
  <si>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</si>
  <si>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</si>
  <si>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</si>
  <si>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</si>
  <si>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</si>
  <si>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</si>
  <si>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</si>
  <si>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</si>
  <si>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</si>
  <si>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</si>
  <si>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</si>
  <si>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</si>
  <si>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</si>
  <si>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</si>
  <si>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</si>
  <si>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</si>
  <si>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</si>
  <si>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</si>
  <si>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</si>
  <si>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</si>
  <si>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</si>
  <si>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</si>
  <si>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</si>
  <si>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</si>
  <si>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</si>
  <si>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</si>
  <si>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</si>
  <si>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</si>
  <si>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</si>
  <si>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</si>
  <si>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</si>
  <si>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</si>
  <si>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</si>
  <si>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</si>
  <si>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</si>
  <si>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</si>
  <si>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</si>
  <si>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</si>
  <si>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</si>
  <si>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</si>
  <si>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</si>
  <si>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</si>
  <si>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</si>
  <si>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</si>
  <si>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</si>
  <si>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</si>
  <si>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</si>
  <si>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</si>
  <si>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</si>
  <si>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</si>
  <si>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</si>
  <si>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</si>
  <si>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</si>
  <si>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</si>
  <si>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</si>
  <si>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</si>
  <si>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</si>
  <si>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</si>
  <si>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</si>
  <si>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</si>
  <si>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</si>
  <si>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</si>
  <si>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</si>
  <si>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</si>
  <si>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</si>
  <si>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</si>
  <si>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</si>
  <si>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</si>
  <si>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</si>
  <si>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</si>
  <si>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</si>
  <si>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</si>
  <si>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</si>
  <si>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</si>
  <si>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</si>
  <si>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</si>
  <si>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</si>
  <si>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</si>
  <si>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</si>
  <si>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</si>
  <si>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</si>
  <si>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</si>
  <si>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</si>
  <si>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</si>
  <si>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</si>
  <si>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</si>
  <si>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</si>
  <si>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</si>
  <si>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</si>
  <si>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</si>
  <si>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</si>
  <si>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</si>
  <si>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</si>
  <si>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</si>
  <si>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</si>
  <si>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</si>
  <si>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</si>
  <si>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</si>
  <si>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</si>
  <si>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</si>
  <si>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</si>
  <si>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</si>
  <si>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</si>
  <si>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</si>
  <si>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</si>
  <si>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</si>
  <si>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</si>
  <si>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</si>
  <si>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</si>
  <si>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</si>
  <si>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</si>
  <si>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</si>
  <si>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</si>
  <si>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</si>
  <si>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</si>
  <si>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</si>
  <si>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</si>
  <si>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</si>
  <si>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</si>
  <si>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</si>
  <si>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</si>
  <si>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</si>
  <si>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</si>
  <si>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</si>
  <si>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</si>
  <si>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</si>
  <si>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</si>
  <si>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</si>
  <si>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</si>
  <si>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</si>
  <si>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</si>
  <si>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</si>
  <si>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</si>
  <si>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</si>
  <si>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</si>
  <si>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</si>
  <si>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</si>
  <si>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</si>
  <si>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</si>
  <si>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</si>
  <si>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</si>
  <si>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</si>
  <si>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</si>
  <si>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</si>
  <si>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</si>
  <si>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</si>
  <si>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</si>
  <si>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</si>
  <si>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</si>
  <si>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</si>
  <si>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</si>
  <si>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</si>
  <si>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</si>
  <si>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</si>
  <si>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</si>
  <si>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</si>
  <si>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</si>
  <si>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</si>
  <si>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</si>
  <si>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</si>
  <si>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</si>
  <si>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</si>
  <si>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</si>
  <si>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</si>
  <si>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</si>
  <si>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</si>
  <si>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</si>
  <si>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</si>
  <si>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</si>
  <si>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</si>
  <si>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</si>
  <si>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</si>
  <si>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</si>
  <si>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</si>
  <si>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</si>
  <si>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</si>
  <si>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</si>
  <si>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</si>
  <si>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</si>
  <si>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</si>
  <si>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</si>
  <si>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</si>
  <si>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</si>
  <si>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</si>
  <si>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</si>
  <si>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</si>
  <si>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</si>
  <si>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</si>
  <si>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</si>
  <si>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</si>
  <si>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</si>
  <si>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</si>
  <si>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</si>
  <si>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</si>
  <si>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</si>
  <si>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</si>
  <si>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</si>
  <si>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</si>
  <si>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</si>
  <si>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</si>
  <si>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</si>
  <si>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</si>
  <si>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</si>
  <si>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</si>
  <si>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</si>
  <si>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</si>
  <si>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</si>
  <si>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</si>
  <si>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</si>
  <si>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</si>
  <si>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</si>
  <si>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</si>
  <si>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</si>
  <si>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</si>
  <si>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</si>
  <si>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</si>
  <si>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</si>
  <si>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</si>
  <si>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</si>
  <si>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</si>
  <si>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</si>
  <si>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</si>
  <si>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</si>
  <si>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</si>
  <si>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</si>
  <si>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</si>
  <si>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</si>
  <si>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</si>
  <si>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</si>
  <si>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</si>
  <si>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</si>
  <si>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</si>
  <si>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</si>
  <si>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</si>
  <si>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</si>
  <si>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</si>
  <si>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</si>
  <si>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</si>
  <si>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</si>
  <si>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</si>
  <si>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</si>
  <si>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</si>
  <si>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</si>
  <si>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</si>
  <si>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</si>
  <si>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</si>
  <si>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</si>
  <si>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</si>
  <si>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</si>
  <si>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</si>
  <si>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</si>
  <si>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</si>
  <si>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</si>
  <si>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</si>
  <si>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</si>
  <si>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</si>
  <si>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</si>
  <si>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</si>
  <si>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</si>
  <si>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</si>
  <si>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</si>
  <si>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</si>
  <si>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</si>
  <si>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</si>
  <si>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</si>
  <si>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</si>
  <si>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</si>
  <si>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</si>
  <si>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</si>
  <si>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</si>
  <si>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</si>
  <si>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</si>
  <si>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</si>
  <si>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</si>
  <si>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</si>
  <si>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</si>
  <si>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</si>
  <si>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</si>
  <si>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</si>
  <si>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</si>
  <si>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</si>
  <si>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</si>
  <si>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</si>
  <si>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</si>
  <si>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</si>
  <si>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</si>
  <si>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</si>
  <si>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</si>
  <si>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</si>
  <si>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</si>
  <si>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</si>
  <si>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</si>
  <si>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</si>
  <si>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</si>
  <si>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</si>
  <si>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</si>
  <si>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</si>
  <si>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</si>
  <si>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</si>
  <si>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</si>
  <si>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</si>
  <si>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</si>
  <si>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</si>
  <si>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</si>
  <si>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</si>
  <si>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</si>
  <si>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</si>
  <si>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</si>
  <si>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</si>
  <si>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</si>
  <si>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</si>
  <si>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</si>
  <si>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</si>
  <si>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</si>
  <si>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</si>
  <si>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</si>
  <si>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</si>
  <si>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</si>
  <si>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</si>
  <si>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</si>
  <si>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</si>
  <si>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</si>
  <si>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</si>
  <si>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</si>
  <si>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</si>
  <si>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</si>
  <si>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</si>
  <si>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</si>
  <si>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</si>
  <si>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</si>
  <si>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</si>
  <si>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</si>
  <si>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</si>
  <si>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</si>
  <si>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</si>
  <si>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</si>
  <si>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</si>
  <si>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</si>
  <si>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</si>
  <si>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</si>
  <si>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</si>
  <si>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</si>
  <si>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</si>
  <si>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</si>
  <si>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</si>
  <si>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</si>
  <si>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</si>
  <si>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</si>
  <si>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</si>
  <si>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</si>
  <si>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</si>
  <si>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</si>
  <si>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</si>
  <si>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</si>
  <si>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</si>
  <si>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</si>
  <si>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</si>
  <si>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</si>
  <si>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</si>
  <si>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</si>
  <si>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</si>
  <si>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</si>
  <si>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</si>
  <si>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</si>
  <si>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</si>
  <si>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</si>
  <si>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</si>
  <si>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</si>
  <si>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</si>
  <si>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</si>
  <si>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</si>
  <si>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</si>
  <si>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</si>
  <si>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</si>
  <si>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</si>
  <si>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</si>
  <si>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</si>
  <si>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</si>
  <si>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</si>
  <si>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</si>
  <si>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</si>
  <si>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</si>
  <si>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</si>
  <si>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</si>
  <si>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</si>
  <si>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</si>
  <si>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</si>
  <si>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</si>
  <si>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</si>
  <si>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</si>
  <si>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</si>
  <si>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</si>
  <si>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</si>
  <si>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</si>
  <si>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</si>
  <si>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</si>
  <si>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</si>
  <si>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</si>
  <si>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</si>
  <si>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</si>
  <si>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</si>
  <si>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</si>
  <si>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</si>
  <si>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</si>
  <si>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</si>
  <si>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</si>
  <si>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</si>
  <si>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</si>
  <si>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</si>
  <si>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</si>
  <si>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</si>
  <si>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</si>
  <si>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</si>
  <si>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</si>
  <si>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</si>
  <si>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</si>
  <si>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</si>
  <si>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</si>
  <si>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</si>
  <si>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</si>
  <si>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</si>
  <si>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</si>
  <si>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</si>
  <si>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</si>
  <si>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</si>
  <si>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</si>
  <si>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</si>
  <si>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</si>
  <si>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</si>
  <si>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</si>
  <si>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</si>
  <si>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</si>
  <si>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</si>
  <si>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</si>
  <si>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</si>
  <si>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</si>
  <si>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</si>
  <si>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</si>
  <si>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</si>
  <si>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</si>
  <si>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</si>
  <si>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</si>
  <si>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</si>
  <si>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</si>
  <si>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</si>
  <si>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</si>
  <si>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</si>
  <si>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</si>
  <si>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</si>
  <si>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</si>
  <si>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</si>
  <si>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</si>
  <si>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</si>
  <si>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</si>
  <si>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</si>
  <si>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</si>
  <si>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</si>
  <si>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</si>
  <si>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</si>
  <si>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</si>
  <si>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</si>
  <si>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</si>
  <si>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</si>
  <si>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</si>
  <si>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</si>
  <si>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</si>
  <si>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</si>
  <si>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</si>
  <si>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</si>
  <si>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</si>
  <si>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</si>
  <si>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</si>
  <si>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</si>
  <si>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</si>
  <si>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</si>
  <si>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</si>
  <si>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</si>
  <si>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</si>
  <si>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</si>
  <si>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</si>
  <si>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</si>
  <si>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</si>
  <si>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</si>
  <si>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</si>
  <si>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</si>
  <si>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</si>
  <si>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</si>
  <si>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</si>
  <si>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</si>
  <si>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</si>
  <si>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</si>
  <si>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</si>
  <si>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</si>
  <si>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</si>
  <si>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</si>
  <si>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</si>
  <si>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</si>
  <si>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</si>
  <si>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</si>
  <si>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</si>
  <si>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</si>
  <si>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</si>
  <si>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</si>
  <si>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</si>
  <si>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</si>
  <si>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</si>
  <si>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</si>
  <si>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</si>
  <si>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</si>
  <si>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</si>
  <si>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</si>
  <si>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</si>
  <si>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</si>
  <si>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</si>
  <si>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</si>
  <si>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</si>
  <si>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</si>
  <si>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</si>
  <si>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</si>
  <si>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</si>
  <si>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</si>
  <si>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</si>
  <si>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</si>
  <si>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</si>
  <si>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</si>
  <si>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</si>
  <si>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</si>
  <si>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</si>
  <si>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</si>
  <si>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</si>
  <si>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</si>
  <si>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</si>
  <si>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</si>
  <si>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</si>
  <si>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</si>
  <si>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</si>
  <si>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</si>
  <si>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</si>
  <si>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</si>
  <si>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</si>
  <si>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</si>
  <si>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</si>
  <si>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</si>
  <si>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</si>
  <si>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</si>
  <si>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</si>
  <si>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</si>
  <si>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</si>
  <si>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</si>
  <si>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</si>
  <si>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</si>
  <si>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</si>
  <si>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</si>
  <si>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</si>
  <si>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</si>
  <si>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</si>
  <si>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</si>
  <si>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</si>
  <si>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</si>
  <si>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</si>
  <si>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</si>
  <si>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</si>
  <si>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</si>
  <si>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</si>
  <si>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</si>
  <si>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</si>
  <si>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</si>
  <si>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</si>
  <si>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</si>
  <si>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</si>
  <si>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</si>
  <si>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</si>
  <si>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</si>
  <si>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</si>
  <si>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</si>
  <si>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</si>
  <si>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</si>
  <si>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</si>
  <si>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</si>
  <si>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</si>
  <si>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</si>
  <si>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</si>
  <si>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</si>
  <si>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</si>
  <si>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</si>
  <si>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</si>
  <si>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</si>
  <si>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</si>
  <si>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</si>
  <si>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</si>
  <si>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</si>
  <si>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</si>
  <si>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</si>
  <si>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</si>
  <si>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</si>
  <si>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</si>
  <si>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</si>
  <si>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</si>
  <si>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</si>
  <si>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</si>
  <si>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</si>
  <si>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</si>
  <si>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</si>
  <si>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</si>
  <si>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</si>
  <si>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</si>
  <si>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</si>
  <si>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</si>
  <si>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</si>
  <si>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</si>
  <si>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</si>
  <si>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</si>
  <si>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</si>
  <si>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</si>
  <si>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</si>
  <si>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</si>
  <si>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</si>
  <si>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</si>
  <si>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</si>
  <si>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</si>
  <si>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</si>
  <si>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</si>
  <si>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</si>
  <si>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</si>
  <si>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</si>
  <si>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</si>
  <si>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</si>
  <si>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</si>
  <si>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</si>
  <si>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</si>
  <si>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</si>
  <si>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</si>
  <si>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</si>
  <si>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</si>
  <si>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</si>
  <si>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</si>
  <si>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</si>
  <si>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</si>
  <si>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</si>
  <si>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</si>
  <si>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</si>
  <si>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</si>
  <si>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</si>
  <si>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</si>
  <si>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</si>
  <si>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</si>
  <si>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</si>
  <si>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</si>
  <si>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</si>
  <si>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</si>
  <si>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</si>
  <si>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</si>
  <si>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</si>
  <si>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</si>
  <si>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</si>
  <si>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</si>
  <si>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</si>
  <si>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</si>
  <si>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</si>
  <si>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</si>
  <si>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</si>
  <si>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</si>
  <si>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</si>
  <si>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</si>
  <si>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</si>
  <si>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</si>
  <si>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</si>
  <si>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</si>
  <si>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</si>
  <si>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</si>
  <si>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</si>
  <si>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</si>
  <si>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</si>
  <si>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</si>
  <si>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</si>
  <si>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</si>
  <si>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</si>
  <si>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</si>
  <si>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</si>
  <si>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</si>
  <si>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</si>
  <si>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</si>
  <si>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</si>
  <si>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</si>
  <si>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</si>
  <si>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</si>
  <si>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</si>
  <si>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</si>
  <si>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</si>
  <si>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</si>
  <si>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</si>
  <si>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</si>
  <si>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</si>
  <si>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</si>
  <si>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</si>
  <si>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</si>
  <si>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</si>
  <si>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</si>
  <si>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</si>
  <si>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</si>
  <si>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</si>
  <si>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</si>
  <si>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</si>
  <si>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</si>
  <si>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</si>
  <si>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</si>
  <si>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</si>
  <si>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</si>
  <si>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</si>
  <si>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</si>
  <si>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</si>
  <si>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</si>
  <si>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</si>
  <si>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</si>
  <si>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</si>
  <si>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</si>
  <si>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</si>
  <si>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</si>
  <si>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</si>
  <si>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</si>
  <si>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</si>
  <si>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</si>
  <si>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</si>
  <si>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</si>
  <si>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</si>
  <si>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</si>
  <si>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</si>
  <si>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</si>
  <si>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</si>
  <si>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</si>
  <si>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</si>
  <si>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</si>
  <si>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</si>
  <si>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</si>
  <si>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</si>
  <si>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</si>
  <si>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</si>
  <si>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</si>
  <si>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</si>
  <si>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</si>
  <si>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</si>
  <si>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</si>
  <si>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</si>
  <si>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</si>
  <si>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</si>
  <si>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</si>
  <si>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</si>
  <si>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</si>
  <si>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</si>
  <si>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</si>
  <si>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</si>
  <si>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</si>
  <si>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</si>
  <si>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</si>
  <si>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</si>
  <si>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</si>
  <si>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</si>
  <si>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</si>
  <si>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</si>
  <si>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</si>
  <si>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</si>
  <si>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</si>
  <si>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</si>
  <si>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</si>
  <si>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</si>
  <si>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</si>
  <si>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</si>
  <si>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</si>
  <si>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</si>
  <si>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</si>
  <si>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</si>
  <si>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</si>
  <si>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</si>
  <si>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</si>
  <si>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</si>
  <si>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</si>
  <si>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</si>
  <si>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</si>
  <si>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</si>
  <si>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</si>
  <si>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</si>
  <si>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</si>
  <si>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</si>
  <si>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</si>
  <si>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</si>
  <si>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</si>
  <si>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</si>
  <si>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</si>
  <si>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</si>
  <si>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</si>
  <si>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</si>
  <si>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</si>
  <si>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</si>
  <si>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</si>
  <si>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</si>
  <si>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</si>
  <si>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</si>
  <si>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</si>
  <si>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</si>
  <si>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</si>
  <si>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</si>
  <si>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</si>
  <si>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</si>
  <si>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</si>
  <si>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</si>
  <si>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</si>
  <si>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</si>
  <si>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</si>
  <si>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</si>
  <si>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</si>
  <si>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</si>
  <si>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</si>
  <si>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</si>
  <si>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</si>
  <si>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</si>
  <si>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</si>
  <si>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</si>
  <si>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</si>
  <si>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</si>
  <si>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</si>
  <si>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</si>
  <si>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</si>
  <si>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</si>
  <si>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</si>
  <si>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</si>
  <si>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</si>
  <si>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</si>
  <si>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</si>
  <si>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</si>
  <si>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</si>
  <si>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</si>
  <si>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</si>
  <si>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</si>
  <si>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</si>
  <si>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</si>
  <si>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</si>
  <si>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</si>
  <si>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</si>
  <si>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</si>
  <si>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</si>
  <si>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</si>
  <si>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</si>
  <si>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</si>
  <si>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</si>
  <si>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</si>
  <si>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</si>
  <si>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</si>
  <si>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</si>
  <si>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</si>
  <si>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</si>
  <si>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</si>
  <si>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</si>
  <si>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</si>
  <si>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</si>
  <si>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</si>
  <si>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</si>
  <si>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</si>
  <si>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</si>
  <si>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</si>
  <si>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</si>
  <si>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</si>
  <si>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</si>
  <si>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</si>
  <si>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</si>
  <si>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</si>
  <si>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</si>
  <si>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</si>
  <si>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</si>
  <si>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</si>
  <si>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</si>
  <si>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</si>
  <si>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</si>
  <si>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</si>
  <si>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</si>
  <si>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</si>
  <si>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</si>
  <si>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</si>
  <si>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</si>
  <si>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</si>
  <si>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</si>
  <si>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</si>
  <si>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</si>
  <si>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</si>
  <si>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</si>
  <si>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</si>
  <si>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</si>
  <si>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</si>
  <si>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</si>
  <si>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</si>
  <si>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</si>
  <si>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</si>
  <si>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</si>
  <si>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</si>
  <si>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</si>
  <si>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</si>
  <si>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</si>
  <si>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</si>
  <si>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</si>
  <si>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</si>
  <si>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</si>
  <si>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</si>
  <si>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</si>
  <si>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</si>
  <si>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</si>
  <si>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</si>
  <si>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</si>
  <si>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</si>
  <si>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</si>
  <si>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</si>
  <si>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</si>
  <si>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</si>
  <si>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</si>
  <si>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</si>
  <si>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</si>
  <si>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</si>
  <si>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</si>
  <si>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</si>
  <si>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</si>
  <si>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</si>
  <si>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</si>
  <si>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</si>
  <si>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</si>
  <si>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</si>
  <si>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</si>
  <si>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</si>
  <si>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</si>
  <si>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</si>
  <si>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</si>
  <si>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</si>
  <si>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</si>
  <si>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</si>
  <si>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</si>
  <si>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</si>
  <si>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</si>
  <si>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</si>
  <si>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</si>
  <si>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</si>
  <si>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</si>
  <si>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</si>
  <si>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</si>
  <si>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</si>
  <si>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</si>
  <si>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</si>
  <si>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</si>
  <si>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</si>
  <si>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</si>
  <si>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</si>
  <si>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</si>
  <si>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</si>
  <si>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</si>
  <si>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</si>
  <si>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</si>
  <si>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</si>
  <si>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</si>
  <si>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</si>
  <si>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</si>
  <si>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</si>
  <si>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</si>
  <si>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</si>
  <si>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</si>
  <si>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</si>
  <si>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</si>
  <si>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</si>
  <si>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</si>
  <si>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</si>
  <si>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</si>
  <si>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</si>
  <si>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</si>
  <si>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</si>
  <si>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</si>
  <si>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</si>
  <si>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</si>
  <si>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</si>
  <si>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</si>
  <si>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</si>
  <si>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</si>
  <si>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</si>
  <si>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</si>
  <si>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</si>
  <si>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</si>
  <si>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</si>
  <si>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</si>
  <si>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</si>
  <si>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</si>
  <si>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</si>
  <si>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</si>
  <si>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</si>
  <si>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</si>
  <si>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</si>
  <si>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</si>
  <si>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</si>
  <si>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</si>
  <si>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</si>
  <si>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</si>
  <si>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</si>
  <si>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</si>
  <si>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</si>
  <si>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</si>
  <si>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</si>
  <si>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</si>
  <si>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</si>
  <si>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</si>
  <si>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</si>
  <si>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</si>
  <si>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</si>
  <si>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</si>
  <si>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</si>
  <si>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</si>
  <si>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</si>
  <si>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</si>
  <si>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</si>
  <si>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</si>
  <si>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</si>
  <si>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</si>
  <si>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</si>
  <si>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</si>
  <si>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</si>
  <si>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</si>
  <si>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</si>
  <si>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</si>
  <si>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</si>
  <si>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</si>
  <si>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</si>
  <si>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</si>
  <si>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</si>
  <si>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</si>
  <si>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</si>
  <si>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</si>
  <si>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</si>
  <si>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</si>
  <si>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</si>
  <si>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</si>
  <si>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</si>
  <si>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</si>
  <si>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</si>
  <si>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</si>
  <si>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</si>
  <si>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</si>
  <si>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</si>
  <si>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</si>
  <si>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</si>
  <si>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</si>
  <si>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</si>
  <si>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</si>
  <si>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</si>
  <si>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</si>
  <si>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</si>
  <si>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</si>
  <si>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</si>
  <si>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</si>
  <si>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</si>
  <si>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</si>
  <si>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</si>
  <si>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</si>
  <si>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</si>
  <si>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</si>
  <si>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</si>
  <si>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</si>
  <si>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</si>
  <si>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</si>
  <si>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</si>
  <si>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</si>
  <si>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</si>
  <si>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</si>
  <si>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</si>
  <si>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</si>
  <si>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</si>
  <si>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</si>
  <si>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</si>
  <si>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</si>
  <si>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</si>
  <si>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</si>
  <si>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</si>
  <si>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</si>
  <si>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</si>
  <si>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</si>
  <si>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</si>
  <si>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</si>
  <si>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</si>
  <si>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</si>
  <si>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</si>
  <si>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</si>
  <si>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</si>
  <si>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</si>
  <si>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</si>
  <si>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</si>
  <si>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</si>
  <si>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</si>
  <si>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</si>
  <si>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</si>
  <si>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</si>
  <si>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</si>
  <si>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</si>
  <si>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</si>
  <si>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</si>
  <si>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</si>
  <si>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</si>
  <si>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</si>
  <si>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</si>
  <si>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</si>
  <si>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</si>
  <si>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</si>
  <si>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</si>
  <si>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</si>
  <si>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</si>
  <si>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</si>
  <si>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</si>
  <si>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</si>
  <si>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</si>
  <si>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</si>
  <si>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</si>
  <si>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</si>
  <si>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</si>
  <si>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</si>
  <si>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</si>
  <si>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</si>
  <si>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</si>
  <si>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</si>
  <si>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</si>
  <si>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</si>
  <si>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</si>
  <si>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</si>
  <si>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</si>
  <si>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</si>
  <si>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</si>
  <si>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</si>
  <si>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</si>
  <si>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</si>
  <si>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</si>
  <si>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</si>
  <si>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</si>
  <si>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</si>
  <si>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</si>
  <si>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</si>
  <si>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</si>
  <si>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</si>
  <si>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</si>
  <si>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</si>
  <si>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</si>
  <si>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</si>
  <si>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</si>
  <si>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</si>
  <si>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</si>
  <si>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</si>
  <si>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</si>
  <si>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</si>
  <si>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</si>
  <si>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</si>
  <si>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</si>
  <si>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</si>
  <si>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</si>
  <si>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</si>
  <si>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</si>
  <si>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</si>
  <si>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</si>
  <si>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</si>
  <si>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</si>
  <si>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</si>
  <si>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</si>
  <si>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</si>
  <si>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</si>
  <si>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</si>
  <si>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</si>
  <si>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</si>
  <si>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</si>
  <si>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</si>
  <si>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</si>
  <si>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</si>
  <si>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</si>
  <si>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</si>
  <si>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</si>
  <si>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</si>
  <si>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</si>
  <si>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</si>
  <si>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</si>
  <si>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</si>
  <si>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</si>
  <si>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</si>
  <si>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</si>
  <si>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</si>
  <si>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</si>
  <si>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</si>
  <si>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</si>
  <si>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</si>
  <si>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</si>
  <si>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</si>
  <si>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</si>
  <si>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</si>
  <si>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</si>
  <si>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</si>
  <si>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</si>
  <si>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</si>
  <si>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</si>
  <si>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</si>
  <si>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</si>
  <si>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</si>
  <si>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</si>
  <si>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</si>
  <si>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</si>
  <si>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</si>
  <si>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</si>
  <si>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</si>
  <si>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</si>
  <si>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</si>
  <si>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</si>
  <si>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</si>
  <si>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</si>
  <si>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</si>
  <si>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</si>
  <si>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</si>
  <si>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</si>
  <si>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</si>
  <si>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</si>
  <si>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</si>
  <si>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</si>
  <si>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</si>
  <si>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</si>
  <si>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</si>
  <si>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</si>
  <si>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</si>
  <si>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</si>
  <si>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</si>
  <si>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</si>
  <si>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</si>
  <si>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</si>
  <si>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</si>
  <si>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</si>
  <si>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</si>
  <si>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</si>
  <si>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</si>
  <si>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</si>
  <si>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</si>
  <si>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</si>
  <si>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</si>
  <si>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</si>
  <si>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</si>
  <si>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</si>
  <si>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</si>
  <si>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</si>
  <si>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</si>
  <si>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</si>
  <si>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</si>
  <si>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</si>
  <si>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</si>
  <si>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</si>
  <si>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</si>
  <si>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</si>
  <si>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</si>
  <si>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</si>
  <si>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</si>
  <si>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</si>
  <si>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</si>
  <si>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</si>
  <si>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</si>
  <si>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</si>
  <si>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</si>
  <si>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</si>
  <si>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</si>
  <si>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</si>
  <si>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</si>
  <si>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</si>
  <si>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</si>
  <si>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</si>
  <si>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</si>
  <si>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</si>
  <si>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</si>
  <si>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</si>
  <si>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</si>
  <si>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</si>
  <si>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</si>
  <si>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</si>
  <si>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</si>
  <si>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</si>
  <si>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</si>
  <si>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</si>
  <si>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</si>
  <si>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</si>
  <si>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</si>
  <si>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</si>
  <si>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</si>
  <si>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</si>
  <si>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</si>
  <si>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</si>
  <si>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</si>
  <si>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</si>
  <si>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</si>
  <si>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</si>
  <si>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</si>
  <si>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</si>
  <si>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</si>
  <si>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</si>
  <si>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</si>
  <si>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</si>
  <si>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</si>
  <si>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</si>
  <si>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</si>
  <si>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</si>
  <si>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</si>
  <si>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</si>
  <si>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</si>
  <si>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</si>
  <si>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</si>
  <si>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</si>
  <si>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</si>
  <si>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</si>
  <si>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</si>
  <si>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</si>
  <si>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</si>
  <si>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</si>
  <si>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</si>
  <si>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</si>
  <si>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</si>
  <si>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</si>
  <si>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</si>
  <si>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</si>
  <si>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</si>
  <si>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</si>
  <si>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</si>
  <si>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</si>
  <si>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</si>
  <si>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</si>
  <si>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</si>
  <si>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</si>
  <si>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</si>
  <si>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</si>
  <si>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</si>
  <si>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</si>
  <si>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</si>
  <si>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</si>
  <si>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</si>
  <si>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</si>
  <si>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</si>
  <si>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</si>
  <si>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</si>
  <si>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</si>
  <si>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</si>
  <si>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</si>
  <si>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</si>
  <si>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</si>
  <si>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</si>
  <si>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</si>
  <si>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</si>
  <si>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</si>
  <si>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</si>
  <si>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</si>
  <si>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</si>
  <si>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</si>
  <si>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</si>
  <si>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</si>
  <si>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</si>
  <si>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</si>
  <si>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</si>
  <si>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</si>
  <si>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</si>
  <si>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</si>
  <si>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</si>
  <si>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</si>
  <si>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</si>
  <si>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</si>
  <si>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</si>
  <si>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</si>
  <si>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</si>
  <si>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</si>
  <si>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</si>
  <si>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</si>
  <si>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</si>
  <si>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</si>
  <si>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</si>
  <si>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</si>
  <si>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</si>
  <si>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</si>
  <si>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</si>
  <si>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</si>
  <si>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</si>
  <si>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</si>
  <si>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</si>
  <si>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</si>
  <si>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</si>
  <si>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</si>
  <si>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</si>
  <si>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</si>
  <si>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</si>
  <si>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</si>
  <si>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</si>
  <si>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</si>
  <si>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</si>
  <si>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</si>
  <si>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</si>
  <si>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</si>
  <si>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</si>
  <si>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</si>
  <si>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</si>
  <si>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</si>
  <si>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</si>
  <si>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</si>
  <si>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</si>
  <si>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</si>
  <si>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</si>
  <si>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</si>
  <si>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</si>
  <si>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</si>
  <si>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</si>
  <si>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</si>
  <si>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</si>
  <si>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</si>
  <si>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</si>
  <si>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</si>
  <si>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</si>
  <si>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</si>
  <si>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</si>
  <si>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</si>
  <si>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</si>
  <si>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</si>
  <si>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</si>
  <si>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</si>
  <si>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</si>
  <si>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</si>
  <si>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</si>
  <si>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</si>
  <si>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</si>
  <si>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</si>
  <si>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</si>
  <si>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</si>
  <si>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</si>
  <si>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</si>
  <si>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</si>
  <si>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</si>
  <si>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</si>
  <si>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</si>
  <si>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</si>
  <si>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</si>
  <si>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</si>
  <si>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</si>
  <si>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</si>
  <si>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</si>
  <si>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</si>
  <si>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</si>
  <si>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</si>
  <si>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</si>
  <si>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</si>
  <si>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</si>
  <si>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</si>
  <si>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</si>
  <si>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</si>
  <si>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</si>
  <si>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</si>
  <si>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</si>
  <si>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</si>
  <si>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</si>
  <si>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</si>
  <si>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</si>
  <si>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</si>
  <si>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</si>
  <si>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</si>
  <si>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</si>
  <si>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</si>
  <si>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</si>
  <si>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</si>
  <si>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</si>
  <si>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</si>
  <si>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</si>
  <si>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</si>
  <si>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</si>
  <si>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</si>
  <si>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</si>
  <si>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</si>
  <si>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</si>
  <si>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</si>
  <si>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</si>
  <si>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</si>
  <si>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</si>
  <si>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</si>
  <si>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</si>
  <si>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</si>
  <si>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</si>
  <si>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</si>
  <si>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</si>
  <si>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</si>
  <si>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</si>
  <si>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</si>
  <si>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</si>
  <si>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</si>
  <si>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</si>
  <si>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</si>
  <si>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</si>
  <si>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</si>
  <si>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</si>
  <si>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</si>
  <si>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</si>
  <si>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</si>
  <si>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</si>
  <si>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</si>
  <si>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</si>
  <si>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</si>
  <si>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</si>
  <si>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</si>
  <si>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</si>
  <si>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</si>
  <si>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</si>
  <si>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</si>
  <si>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</si>
  <si>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</si>
  <si>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</si>
  <si>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</si>
  <si>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</si>
  <si>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</si>
  <si>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</si>
  <si>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</si>
  <si>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</si>
  <si>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</si>
  <si>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</si>
  <si>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</si>
  <si>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</si>
  <si>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</si>
  <si>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</si>
  <si>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</si>
  <si>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</si>
  <si>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</si>
  <si>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</si>
  <si>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</si>
  <si>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</si>
  <si>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</si>
  <si>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</si>
  <si>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</si>
  <si>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</si>
  <si>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</si>
  <si>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</si>
  <si>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</si>
  <si>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</si>
  <si>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</si>
  <si>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</si>
  <si>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</si>
  <si>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</si>
  <si>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</si>
  <si>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</si>
  <si>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</si>
  <si>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</si>
  <si>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</si>
  <si>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</si>
  <si>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</si>
  <si>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</si>
  <si>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</si>
  <si>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</si>
  <si>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</si>
  <si>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</si>
  <si>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</si>
  <si>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</si>
  <si>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</si>
  <si>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</si>
  <si>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</si>
  <si>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</si>
  <si>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</si>
  <si>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</si>
  <si>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</si>
  <si>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</si>
  <si>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</si>
  <si>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</si>
  <si>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</si>
  <si>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</si>
  <si>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</si>
  <si>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</si>
  <si>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</si>
  <si>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</si>
  <si>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</si>
  <si>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</si>
  <si>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</si>
  <si>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</si>
  <si>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</si>
  <si>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</si>
  <si>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</si>
  <si>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</si>
  <si>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</si>
  <si>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</si>
  <si>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</si>
  <si>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</si>
  <si>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</si>
  <si>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</si>
  <si>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</si>
  <si>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</si>
  <si>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</si>
  <si>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</si>
  <si>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</si>
  <si>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</si>
  <si>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</si>
  <si>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</si>
  <si>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</si>
  <si>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</si>
  <si>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</si>
  <si>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</si>
  <si>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</si>
  <si>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</si>
  <si>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</si>
  <si>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</si>
  <si>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</si>
  <si>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</si>
  <si>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</si>
  <si>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</si>
  <si>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</si>
  <si>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</si>
  <si>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</si>
  <si>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</si>
  <si>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</si>
  <si>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</si>
  <si>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</si>
  <si>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</si>
  <si>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</si>
  <si>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</si>
  <si>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</si>
  <si>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</si>
  <si>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</si>
  <si>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</si>
  <si>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</si>
  <si>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</si>
  <si>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</si>
  <si>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</si>
  <si>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</si>
  <si>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</si>
  <si>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</si>
  <si>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</si>
  <si>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</si>
  <si>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</si>
  <si>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</si>
  <si>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</si>
  <si>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</si>
  <si>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</si>
  <si>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</si>
  <si>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</si>
  <si>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</si>
  <si>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</si>
  <si>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</si>
  <si>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</si>
  <si>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</si>
  <si>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</si>
  <si>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</si>
  <si>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</si>
  <si>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</si>
  <si>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</si>
  <si>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</si>
  <si>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</si>
  <si>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</si>
  <si>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</si>
  <si>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</si>
  <si>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</si>
  <si>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</si>
  <si>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</si>
  <si>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</si>
  <si>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</si>
  <si>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</si>
  <si>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</si>
  <si>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</si>
  <si>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</si>
  <si>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</si>
  <si>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</si>
  <si>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</si>
  <si>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</si>
  <si>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</si>
  <si>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</si>
  <si>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</si>
  <si>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</si>
  <si>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</si>
  <si>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</si>
  <si>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</si>
  <si>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</si>
  <si>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</si>
  <si>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</si>
  <si>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</si>
  <si>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</si>
  <si>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</si>
  <si>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</si>
  <si>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</si>
  <si>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</si>
  <si>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</si>
  <si>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</si>
  <si>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</si>
  <si>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</si>
  <si>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</si>
  <si>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</si>
  <si>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</si>
  <si>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</si>
  <si>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</si>
  <si>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</si>
  <si>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</si>
  <si>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</si>
  <si>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</si>
  <si>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</si>
  <si>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</si>
  <si>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</si>
  <si>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</si>
  <si>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</si>
  <si>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</si>
  <si>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</si>
  <si>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</si>
  <si>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</si>
  <si>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</si>
  <si>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</si>
  <si>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</si>
  <si>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</si>
  <si>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</si>
  <si>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</si>
  <si>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</si>
  <si>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</si>
  <si>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</si>
  <si>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</si>
  <si>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</si>
  <si>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</si>
  <si>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</si>
  <si>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</si>
  <si>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</si>
  <si>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</si>
  <si>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</si>
  <si>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</si>
  <si>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</si>
  <si>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</si>
  <si>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</si>
  <si>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</si>
  <si>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</si>
  <si>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</si>
  <si>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</si>
  <si>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</si>
  <si>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</si>
  <si>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</si>
  <si>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</si>
  <si>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</si>
  <si>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</si>
  <si>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</si>
  <si>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</si>
  <si>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</si>
  <si>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</si>
  <si>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</si>
  <si>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</si>
  <si>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</si>
  <si>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</si>
  <si>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</si>
  <si>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</si>
  <si>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</si>
  <si>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</si>
  <si>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</si>
  <si>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</si>
  <si>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</si>
  <si>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</si>
  <si>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</si>
  <si>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</si>
  <si>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</si>
  <si>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</si>
  <si>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</si>
  <si>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</si>
  <si>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</si>
  <si>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</si>
  <si>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</si>
  <si>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</si>
  <si>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</si>
  <si>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</si>
  <si>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</si>
  <si>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</si>
  <si>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</si>
  <si>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</si>
  <si>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</si>
  <si>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</si>
  <si>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</si>
  <si>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</si>
  <si>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</si>
  <si>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</si>
  <si>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</si>
  <si>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</si>
  <si>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</si>
  <si>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</si>
  <si>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</si>
  <si>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</si>
  <si>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</si>
  <si>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</si>
  <si>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</si>
  <si>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</si>
  <si>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</si>
  <si>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</si>
  <si>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</si>
  <si>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</si>
  <si>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</si>
  <si>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</si>
  <si>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</si>
  <si>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</si>
  <si>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</si>
  <si>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</si>
  <si>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</si>
  <si>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</si>
  <si>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</si>
  <si>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</si>
  <si>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</si>
  <si>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</si>
  <si>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</si>
  <si>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</si>
  <si>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</si>
  <si>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</si>
  <si>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</si>
  <si>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</si>
  <si>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</si>
  <si>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</si>
  <si>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</si>
  <si>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</si>
  <si>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</si>
  <si>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</si>
  <si>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</si>
  <si>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</si>
  <si>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</si>
  <si>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</si>
  <si>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</si>
  <si>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</si>
  <si>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</si>
  <si>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</si>
  <si>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</si>
  <si>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</si>
  <si>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</si>
  <si>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</si>
  <si>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</si>
  <si>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</si>
  <si>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</si>
  <si>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</si>
  <si>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</si>
  <si>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</si>
  <si>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</si>
  <si>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</si>
  <si>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</si>
  <si>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</si>
  <si>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</si>
  <si>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</si>
  <si>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</si>
  <si>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</si>
  <si>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</si>
  <si>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</si>
  <si>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</si>
  <si>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</si>
  <si>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</si>
  <si>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</si>
  <si>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</si>
  <si>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</si>
  <si>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</si>
  <si>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</si>
  <si>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</si>
  <si>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</si>
  <si>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</si>
  <si>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</si>
  <si>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</si>
  <si>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</si>
  <si>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</si>
  <si>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</si>
  <si>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</si>
  <si>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</si>
  <si>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</si>
  <si>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</si>
  <si>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</si>
  <si>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</si>
  <si>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</si>
  <si>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</si>
  <si>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</si>
  <si>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</si>
  <si>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</si>
  <si>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</si>
  <si>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</si>
  <si>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</si>
  <si>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</si>
  <si>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</si>
  <si>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</si>
  <si>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</si>
  <si>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</si>
  <si>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</si>
  <si>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</si>
  <si>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</si>
  <si>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</si>
  <si>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</si>
  <si>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</si>
  <si>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</si>
  <si>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</si>
  <si>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</si>
  <si>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</si>
  <si>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</si>
  <si>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</si>
  <si>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</si>
  <si>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</si>
  <si>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</si>
  <si>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</si>
  <si>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</si>
  <si>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</si>
  <si>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</si>
  <si>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</si>
  <si>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</si>
  <si>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</si>
  <si>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</si>
  <si>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</si>
  <si>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</si>
  <si>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</si>
  <si>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</si>
  <si>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</si>
  <si>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</si>
  <si>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</si>
  <si>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</si>
  <si>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</si>
  <si>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</si>
  <si>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</si>
  <si>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</si>
  <si>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</si>
  <si>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</si>
  <si>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</si>
  <si>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</si>
  <si>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</si>
  <si>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</si>
  <si>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</si>
  <si>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</si>
  <si>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</si>
  <si>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</si>
  <si>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</si>
  <si>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</si>
  <si>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</si>
  <si>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</si>
  <si>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</si>
  <si>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</si>
  <si>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</si>
  <si>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</si>
  <si>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</si>
  <si>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</si>
  <si>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</si>
  <si>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</si>
  <si>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</si>
  <si>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</si>
  <si>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</si>
  <si>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</si>
  <si>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</si>
  <si>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</si>
  <si>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</si>
  <si>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</si>
  <si>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</si>
  <si>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</si>
  <si>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</si>
  <si>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</si>
  <si>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</si>
  <si>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</si>
  <si>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</si>
  <si>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</si>
  <si>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</si>
  <si>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</si>
  <si>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</si>
  <si>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</si>
  <si>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</si>
  <si>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</si>
  <si>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</si>
  <si>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</si>
  <si>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</si>
  <si>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</si>
  <si>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</si>
  <si>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</si>
  <si>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</si>
  <si>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</si>
  <si>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</si>
  <si>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</si>
  <si>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</si>
  <si>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</si>
  <si>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</si>
  <si>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</si>
  <si>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</si>
  <si>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</si>
  <si>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</si>
  <si>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</si>
  <si>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</si>
  <si>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</si>
  <si>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</si>
  <si>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</si>
  <si>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</si>
  <si>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</si>
  <si>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</si>
  <si>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</si>
  <si>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</si>
  <si>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</si>
  <si>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</si>
  <si>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</si>
  <si>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</si>
  <si>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</si>
  <si>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</si>
  <si>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</si>
  <si>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</si>
  <si>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</si>
  <si>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</si>
  <si>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</si>
  <si>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</si>
  <si>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</si>
  <si>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</si>
  <si>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</si>
  <si>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</si>
  <si>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</si>
  <si>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</si>
  <si>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</si>
  <si>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</si>
  <si>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</si>
  <si>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</si>
  <si>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</si>
  <si>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</si>
  <si>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</si>
  <si>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</si>
  <si>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</si>
  <si>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</si>
  <si>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</si>
  <si>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</si>
  <si>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</si>
  <si>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</si>
  <si>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</si>
  <si>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</si>
  <si>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</si>
  <si>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</si>
  <si>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</si>
  <si>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</si>
  <si>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</si>
  <si>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</si>
  <si>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</si>
  <si>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</si>
  <si>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</si>
  <si>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</si>
  <si>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</si>
  <si>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</si>
  <si>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</si>
  <si>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</si>
  <si>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</si>
  <si>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</si>
  <si>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</si>
  <si>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</si>
  <si>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</si>
  <si>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</si>
  <si>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</si>
  <si>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</si>
  <si>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</si>
  <si>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</si>
  <si>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</si>
  <si>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</si>
  <si>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</si>
  <si>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</si>
  <si>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</si>
  <si>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</si>
  <si>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</si>
  <si>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</si>
  <si>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</si>
  <si>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</si>
  <si>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</si>
  <si>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</si>
  <si>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</si>
  <si>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</si>
  <si>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</si>
  <si>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</si>
  <si>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</si>
  <si>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</si>
  <si>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</si>
  <si>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</si>
  <si>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</si>
  <si>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</si>
  <si>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</si>
  <si>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</si>
  <si>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</si>
  <si>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</si>
  <si>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</si>
  <si>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</si>
  <si>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</si>
  <si>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</si>
  <si>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</si>
  <si>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</si>
  <si>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</si>
  <si>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</si>
  <si>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</si>
  <si>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</si>
  <si>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</si>
  <si>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</si>
  <si>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</si>
  <si>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</si>
  <si>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</si>
  <si>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</si>
  <si>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</si>
  <si>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</si>
  <si>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</si>
  <si>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</si>
  <si>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</si>
  <si>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</si>
  <si>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</si>
  <si>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</si>
  <si>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</si>
  <si>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</si>
  <si>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</si>
  <si>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</si>
  <si>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</si>
  <si>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</si>
  <si>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</si>
  <si>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</si>
  <si>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</si>
  <si>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</si>
  <si>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</si>
  <si>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</si>
  <si>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</si>
  <si>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</si>
  <si>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</si>
  <si>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</si>
  <si>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</si>
  <si>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</si>
  <si>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</si>
  <si>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</si>
  <si>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</si>
  <si>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</si>
  <si>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</si>
  <si>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</si>
  <si>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</si>
  <si>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</si>
  <si>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</si>
  <si>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</si>
  <si>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</si>
  <si>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</si>
  <si>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</si>
  <si>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</si>
  <si>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</si>
  <si>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</si>
  <si>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</si>
  <si>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</si>
  <si>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</si>
  <si>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</si>
  <si>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</si>
  <si>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</si>
  <si>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</si>
  <si>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</si>
  <si>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</si>
  <si>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</si>
  <si>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</si>
  <si>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</si>
  <si>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</si>
  <si>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</si>
  <si>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</si>
  <si>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</si>
  <si>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</si>
  <si>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</si>
  <si>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</si>
  <si>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</si>
  <si>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</si>
  <si>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</si>
  <si>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</si>
  <si>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</si>
  <si>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</si>
  <si>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</si>
  <si>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</si>
  <si>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</si>
  <si>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</si>
  <si>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</si>
  <si>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</si>
  <si>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</si>
  <si>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</si>
  <si>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</si>
  <si>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</si>
  <si>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</si>
  <si>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</si>
  <si>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</si>
  <si>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</si>
  <si>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</si>
  <si>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</si>
  <si>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</si>
  <si>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</si>
  <si>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</si>
  <si>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</si>
  <si>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</si>
  <si>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</si>
  <si>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</si>
  <si>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</si>
  <si>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</si>
  <si>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</si>
  <si>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</si>
  <si>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</si>
  <si>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</si>
  <si>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</si>
  <si>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</si>
  <si>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</si>
  <si>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</si>
  <si>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</si>
  <si>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</si>
  <si>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</si>
  <si>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</si>
  <si>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</si>
  <si>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</si>
  <si>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</si>
  <si>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</si>
  <si>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</si>
  <si>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</si>
  <si>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</si>
  <si>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</si>
  <si>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</si>
  <si>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</si>
  <si>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</si>
  <si>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</si>
  <si>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</si>
  <si>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</si>
  <si>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</si>
  <si>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</si>
  <si>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</si>
  <si>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</si>
  <si>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</si>
  <si>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</si>
  <si>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</si>
  <si>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</si>
  <si>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</si>
  <si>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</si>
  <si>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</si>
  <si>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</si>
  <si>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</si>
  <si>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</si>
  <si>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</si>
  <si>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</si>
  <si>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</si>
  <si>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</si>
  <si>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</si>
  <si>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</si>
  <si>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</si>
  <si>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</si>
  <si>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</si>
  <si>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</si>
  <si>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</si>
  <si>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</si>
  <si>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</si>
  <si>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</si>
  <si>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</si>
  <si>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</si>
  <si>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</si>
  <si>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</si>
  <si>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</si>
  <si>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</si>
  <si>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</si>
  <si>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</si>
  <si>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</si>
  <si>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</si>
  <si>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</si>
  <si>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</si>
  <si>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</si>
  <si>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</si>
  <si>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</si>
  <si>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</si>
  <si>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</si>
  <si>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</si>
  <si>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</si>
  <si>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</si>
  <si>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</si>
  <si>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</si>
  <si>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</si>
  <si>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</si>
  <si>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</si>
  <si>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</si>
  <si>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</si>
  <si>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</si>
  <si>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</si>
  <si>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</si>
  <si>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</si>
  <si>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</si>
  <si>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</si>
  <si>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</si>
  <si>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</si>
  <si>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</si>
  <si>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</si>
  <si>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</si>
  <si>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</si>
  <si>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</si>
  <si>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</si>
  <si>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</si>
  <si>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</si>
  <si>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</si>
  <si>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</si>
  <si>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</si>
  <si>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</si>
  <si>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</si>
  <si>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</si>
  <si>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</si>
  <si>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</si>
  <si>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</si>
  <si>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</si>
  <si>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</si>
  <si>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</si>
  <si>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</si>
  <si>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</si>
  <si>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</si>
  <si>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</si>
  <si>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</si>
  <si>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</si>
  <si>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</si>
  <si>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</si>
  <si>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</si>
  <si>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</si>
  <si>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</si>
  <si>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</si>
  <si>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</si>
  <si>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</si>
  <si>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</si>
  <si>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</si>
  <si>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</si>
  <si>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</si>
  <si>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</si>
  <si>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</si>
  <si>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</si>
  <si>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</si>
  <si>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</si>
  <si>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</si>
  <si>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</si>
  <si>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</si>
  <si>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</si>
  <si>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</si>
  <si>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</si>
  <si>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</si>
  <si>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</si>
  <si>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</si>
  <si>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</si>
  <si>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</si>
  <si>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</si>
  <si>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</si>
  <si>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</si>
  <si>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</si>
  <si>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</si>
  <si>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</si>
  <si>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</si>
  <si>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</si>
  <si>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</si>
  <si>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</si>
  <si>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</si>
  <si>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</si>
  <si>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</si>
  <si>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</si>
  <si>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</si>
  <si>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</si>
  <si>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</si>
  <si>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</si>
  <si>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</si>
  <si>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</si>
  <si>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</si>
  <si>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</si>
  <si>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</si>
  <si>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</si>
  <si>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</si>
  <si>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</si>
  <si>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</si>
  <si>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</si>
  <si>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</si>
  <si>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</si>
  <si>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</si>
  <si>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</si>
  <si>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</si>
  <si>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</si>
  <si>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</si>
  <si>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</si>
  <si>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</si>
  <si>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</si>
  <si>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</si>
  <si>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</si>
  <si>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</si>
  <si>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</si>
  <si>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</si>
  <si>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</si>
  <si>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</si>
  <si>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</si>
  <si>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</si>
  <si>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</si>
  <si>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</si>
  <si>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</si>
  <si>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</si>
  <si>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</si>
  <si>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</si>
  <si>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</si>
  <si>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</si>
  <si>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</si>
  <si>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</si>
  <si>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</si>
  <si>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</si>
  <si>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</si>
  <si>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</si>
  <si>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</si>
  <si>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</si>
  <si>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</si>
  <si>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</si>
  <si>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</si>
  <si>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</si>
  <si>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</si>
  <si>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</si>
  <si>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</si>
  <si>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</si>
  <si>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</si>
  <si>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</si>
  <si>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</si>
  <si>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</si>
  <si>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</si>
  <si>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</si>
  <si>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</si>
  <si>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</si>
  <si>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</si>
  <si>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</si>
  <si>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</si>
  <si>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</si>
  <si>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</si>
  <si>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</si>
  <si>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</si>
  <si>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</si>
  <si>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</si>
  <si>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</si>
  <si>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</si>
  <si>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</si>
  <si>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</si>
  <si>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</si>
  <si>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</si>
  <si>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</si>
  <si>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</si>
  <si>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</si>
  <si>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</si>
  <si>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</si>
  <si>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</si>
  <si>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</si>
  <si>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</si>
  <si>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</si>
  <si>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</si>
  <si>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</si>
  <si>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</si>
  <si>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</si>
  <si>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</si>
  <si>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</si>
  <si>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</si>
  <si>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</si>
  <si>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</si>
  <si>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</si>
  <si>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</si>
  <si>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</si>
  <si>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</si>
  <si>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</si>
  <si>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</si>
  <si>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</si>
  <si>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</si>
  <si>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</si>
  <si>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</si>
  <si>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</si>
  <si>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</si>
  <si>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</si>
  <si>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</si>
  <si>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</si>
  <si>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</si>
  <si>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</si>
  <si>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</si>
  <si>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</si>
  <si>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</si>
  <si>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</si>
  <si>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</si>
  <si>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</si>
  <si>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</si>
  <si>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</si>
  <si>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</si>
  <si>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</si>
  <si>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</si>
  <si>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</si>
  <si>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</si>
  <si>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</si>
  <si>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</si>
  <si>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</si>
  <si>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</si>
  <si>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</si>
  <si>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</si>
  <si>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</si>
  <si>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</si>
  <si>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</si>
  <si>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</si>
  <si>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</si>
  <si>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</si>
  <si>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</si>
  <si>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</si>
  <si>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</si>
  <si>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</si>
  <si>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</si>
  <si>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</si>
  <si>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</si>
  <si>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</si>
  <si>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</si>
  <si>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</si>
  <si>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</si>
  <si>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</si>
  <si>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</si>
  <si>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</si>
  <si>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</si>
  <si>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</si>
  <si>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</si>
  <si>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</si>
  <si>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</si>
  <si>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</si>
  <si>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</si>
  <si>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</si>
  <si>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</si>
  <si>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</si>
  <si>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</si>
  <si>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</si>
  <si>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</si>
  <si>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</si>
  <si>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</si>
  <si>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</si>
  <si>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</si>
  <si>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</si>
  <si>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</si>
  <si>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</si>
  <si>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</si>
  <si>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</si>
  <si>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</si>
  <si>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</si>
  <si>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</si>
  <si>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</si>
  <si>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</si>
  <si>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</si>
  <si>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</si>
  <si>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</si>
  <si>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</si>
  <si>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</si>
  <si>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</si>
  <si>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</si>
  <si>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</si>
  <si>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</si>
  <si>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</si>
  <si>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</si>
  <si>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</si>
  <si>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</si>
  <si>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</si>
  <si>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</si>
  <si>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</si>
  <si>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</si>
  <si>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</si>
  <si>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</si>
  <si>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</si>
  <si>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</si>
  <si>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</si>
  <si>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</si>
  <si>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</si>
  <si>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</si>
  <si>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</si>
  <si>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</si>
  <si>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</si>
  <si>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</si>
  <si>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</si>
  <si>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</si>
  <si>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</si>
  <si>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</si>
  <si>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</si>
  <si>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</si>
  <si>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</si>
  <si>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</si>
  <si>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</si>
  <si>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</si>
  <si>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</si>
  <si>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</si>
  <si>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</si>
  <si>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</si>
  <si>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</si>
  <si>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</si>
  <si>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</si>
  <si>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</si>
  <si>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</si>
  <si>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</si>
  <si>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</si>
  <si>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</si>
  <si>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</si>
  <si>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</si>
  <si>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</si>
  <si>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</si>
  <si>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</si>
  <si>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</si>
  <si>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</si>
  <si>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</si>
  <si>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</si>
  <si>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</si>
  <si>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</si>
  <si>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</si>
  <si>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</si>
  <si>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</si>
  <si>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</si>
  <si>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</si>
  <si>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</si>
  <si>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</si>
  <si>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</si>
  <si>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</si>
  <si>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</si>
  <si>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</si>
  <si>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</si>
  <si>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</si>
  <si>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</si>
  <si>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</si>
  <si>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</si>
  <si>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</si>
  <si>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</si>
  <si>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</si>
  <si>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</si>
  <si>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</si>
  <si>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</si>
  <si>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</si>
  <si>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</si>
  <si>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</si>
  <si>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</si>
  <si>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</si>
  <si>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</si>
  <si>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</si>
  <si>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</si>
  <si>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</si>
  <si>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</si>
  <si>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</si>
  <si>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</si>
  <si>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</si>
  <si>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</si>
  <si>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</si>
  <si>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</si>
  <si>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</si>
  <si>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</si>
  <si>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</si>
  <si>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</si>
  <si>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</si>
  <si>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</si>
  <si>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</si>
  <si>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</si>
  <si>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</si>
  <si>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</si>
  <si>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</si>
  <si>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</si>
  <si>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</si>
  <si>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</si>
  <si>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</si>
  <si>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</si>
  <si>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</si>
  <si>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</si>
  <si>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</si>
  <si>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</si>
  <si>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</si>
  <si>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</si>
  <si>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</si>
  <si>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</si>
  <si>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</si>
  <si>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</si>
  <si>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</si>
  <si>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</si>
  <si>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</si>
  <si>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</si>
  <si>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</si>
  <si>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</si>
  <si>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</si>
  <si>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</si>
  <si>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</si>
  <si>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</si>
  <si>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</si>
  <si>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</si>
  <si>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</si>
  <si>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</si>
  <si>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</si>
  <si>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</si>
  <si>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</si>
  <si>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</si>
  <si>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</si>
  <si>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</si>
  <si>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</si>
  <si>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</si>
  <si>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</si>
  <si>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</si>
  <si>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</si>
  <si>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</si>
  <si>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</si>
  <si>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</si>
  <si>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</si>
  <si>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</si>
  <si>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</si>
  <si>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</si>
  <si>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</si>
  <si>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</si>
  <si>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</si>
  <si>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</si>
  <si>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</si>
  <si>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</si>
  <si>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</si>
  <si>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</si>
  <si>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</si>
  <si>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</si>
  <si>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</si>
  <si>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</si>
  <si>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</si>
  <si>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</si>
  <si>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</si>
  <si>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</si>
  <si>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</si>
  <si>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</si>
  <si>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</si>
  <si>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</si>
  <si>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</si>
  <si>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</si>
  <si>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</si>
  <si>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</si>
  <si>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</si>
  <si>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</si>
  <si>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</si>
  <si>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</si>
  <si>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</si>
  <si>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</si>
  <si>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</si>
  <si>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</si>
  <si>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</si>
  <si>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</si>
  <si>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</si>
  <si>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</si>
  <si>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</si>
  <si>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</si>
  <si>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</si>
  <si>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</si>
  <si>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</si>
  <si>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</si>
  <si>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</si>
  <si>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</si>
  <si>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</si>
  <si>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</si>
  <si>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</si>
  <si>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</si>
  <si>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</si>
  <si>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</si>
  <si>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</si>
  <si>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</si>
  <si>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</si>
  <si>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</si>
  <si>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</si>
  <si>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</si>
  <si>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</si>
  <si>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</si>
  <si>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</si>
  <si>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</si>
  <si>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</si>
  <si>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</si>
  <si>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</si>
  <si>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</si>
  <si>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</si>
  <si>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</si>
  <si>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</si>
  <si>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</si>
  <si>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</si>
  <si>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</si>
  <si>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</si>
  <si>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</si>
  <si>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</si>
  <si>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</si>
  <si>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</si>
  <si>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</si>
  <si>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</si>
  <si>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</si>
  <si>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</si>
  <si>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</si>
  <si>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</si>
  <si>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</si>
  <si>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</si>
  <si>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</si>
  <si>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</si>
  <si>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</si>
  <si>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</si>
  <si>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</si>
  <si>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</si>
  <si>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</si>
  <si>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</si>
  <si>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</si>
  <si>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</si>
  <si>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</si>
  <si>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</si>
  <si>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</si>
  <si>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</si>
  <si>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</si>
  <si>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</si>
  <si>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</si>
  <si>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</si>
  <si>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</si>
  <si>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</si>
  <si>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</si>
  <si>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</si>
  <si>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</si>
  <si>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</si>
  <si>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</si>
  <si>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</si>
  <si>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</si>
  <si>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</si>
  <si>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</si>
  <si>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</si>
  <si>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</si>
  <si>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</si>
  <si>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</si>
  <si>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</si>
  <si>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</si>
  <si>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</si>
  <si>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</si>
  <si>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</si>
  <si>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</si>
  <si>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</si>
  <si>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</si>
  <si>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</si>
  <si>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</si>
  <si>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</si>
  <si>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</si>
  <si>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</si>
  <si>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</si>
  <si>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</si>
  <si>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</si>
  <si>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</si>
  <si>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</si>
  <si>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</si>
  <si>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</si>
  <si>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</si>
  <si>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</si>
  <si>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</si>
  <si>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</si>
  <si>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</si>
  <si>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</si>
  <si>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</si>
  <si>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</si>
  <si>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</si>
  <si>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</si>
  <si>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</si>
  <si>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</si>
  <si>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</si>
  <si>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</si>
  <si>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</si>
  <si>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</si>
  <si>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</si>
  <si>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</si>
  <si>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</si>
  <si>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</si>
  <si>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</si>
  <si>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</si>
  <si>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</si>
  <si>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</si>
  <si>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</si>
  <si>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</si>
  <si>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</si>
  <si>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</si>
  <si>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</si>
  <si>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</si>
  <si>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</si>
  <si>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</si>
  <si>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</si>
  <si>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</si>
  <si>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</si>
  <si>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</si>
  <si>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</si>
  <si>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</si>
  <si>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</si>
  <si>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</si>
  <si>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</si>
  <si>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</si>
  <si>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</si>
  <si>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</si>
  <si>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</si>
  <si>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</si>
  <si>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</si>
  <si>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</si>
  <si>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</si>
  <si>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</si>
  <si>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</si>
  <si>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</si>
  <si>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</si>
  <si>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</si>
  <si>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</si>
  <si>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</si>
  <si>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</si>
  <si>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</si>
  <si>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</si>
  <si>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</si>
  <si>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</si>
  <si>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</si>
  <si>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</si>
  <si>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</si>
  <si>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</si>
  <si>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</si>
  <si>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</si>
  <si>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</si>
  <si>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</si>
  <si>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</si>
  <si>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</si>
  <si>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</si>
  <si>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</si>
  <si>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</si>
  <si>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</si>
  <si>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</si>
  <si>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</si>
  <si>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</si>
  <si>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</si>
  <si>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</si>
  <si>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</si>
  <si>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</si>
  <si>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</si>
  <si>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</si>
  <si>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</si>
  <si>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</si>
  <si>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</si>
  <si>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</si>
  <si>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</si>
  <si>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</si>
  <si>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</si>
  <si>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</si>
  <si>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</si>
  <si>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</si>
  <si>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</si>
  <si>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</si>
  <si>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</si>
  <si>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</si>
  <si>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</si>
  <si>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</si>
  <si>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</si>
  <si>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</si>
  <si>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</si>
  <si>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</si>
  <si>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</si>
  <si>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</si>
  <si>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</si>
  <si>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</si>
  <si>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</si>
  <si>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</si>
  <si>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</si>
  <si>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</si>
  <si>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</si>
  <si>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</si>
  <si>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</si>
  <si>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</si>
  <si>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</si>
  <si>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</si>
  <si>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</si>
  <si>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</si>
  <si>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</si>
  <si>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</si>
  <si>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</si>
  <si>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</si>
  <si>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</si>
  <si>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</si>
  <si>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</si>
  <si>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</si>
  <si>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</si>
  <si>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</si>
  <si>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</si>
  <si>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</si>
  <si>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</si>
  <si>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</si>
  <si>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</si>
  <si>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</si>
  <si>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</si>
  <si>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</si>
  <si>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</si>
  <si>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</si>
  <si>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</si>
  <si>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</si>
  <si>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</si>
  <si>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</si>
  <si>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</si>
  <si>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</si>
  <si>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</si>
  <si>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</si>
  <si>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</si>
  <si>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</si>
  <si>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</si>
  <si>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</si>
  <si>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</si>
  <si>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</si>
  <si>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</si>
  <si>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</si>
  <si>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</si>
  <si>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</si>
  <si>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</si>
  <si>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</si>
  <si>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</si>
  <si>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</si>
  <si>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</si>
  <si>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</si>
  <si>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</si>
  <si>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</si>
  <si>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</si>
  <si>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</si>
  <si>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</si>
  <si>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</si>
  <si>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</si>
  <si>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</si>
  <si>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</si>
  <si>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</si>
  <si>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</si>
  <si>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</si>
  <si>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</si>
  <si>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</si>
  <si>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</si>
  <si>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</si>
  <si>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</si>
  <si>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</si>
  <si>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</si>
  <si>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</si>
  <si>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</si>
  <si>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</si>
  <si>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</si>
  <si>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</si>
  <si>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</si>
  <si>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</si>
  <si>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</si>
  <si>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</si>
  <si>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</si>
  <si>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</si>
  <si>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</si>
  <si>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</si>
  <si>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</si>
  <si>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</si>
  <si>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</si>
  <si>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</si>
  <si>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</si>
  <si>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</si>
  <si>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</si>
  <si>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</si>
  <si>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</si>
  <si>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</si>
  <si>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</si>
  <si>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</si>
  <si>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</si>
  <si>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</si>
  <si>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</si>
  <si>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</si>
  <si>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</si>
  <si>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</si>
  <si>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</si>
  <si>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</si>
  <si>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</si>
  <si>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</si>
  <si>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</si>
  <si>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</si>
  <si>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</si>
  <si>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</si>
  <si>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</si>
  <si>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</si>
  <si>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</si>
  <si>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</si>
  <si>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</si>
  <si>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</si>
  <si>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</si>
  <si>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</si>
  <si>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</si>
  <si>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</si>
  <si>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</si>
  <si>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</si>
  <si>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</si>
  <si>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</si>
  <si>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</si>
  <si>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</si>
  <si>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</si>
  <si>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</si>
  <si>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</si>
  <si>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</si>
  <si>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</si>
  <si>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</si>
  <si>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</si>
  <si>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</si>
  <si>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</si>
  <si>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</si>
  <si>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</si>
  <si>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</si>
  <si>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</si>
  <si>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</si>
  <si>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</si>
  <si>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</si>
  <si>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</si>
  <si>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</si>
  <si>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</si>
  <si>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</si>
  <si>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</si>
  <si>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</si>
  <si>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</si>
  <si>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</si>
  <si>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</si>
  <si>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</si>
  <si>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</si>
  <si>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</si>
  <si>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</si>
  <si>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</si>
  <si>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</si>
  <si>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</si>
  <si>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</si>
  <si>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</si>
  <si>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</si>
  <si>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</si>
  <si>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</si>
  <si>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</si>
  <si>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</si>
  <si>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</si>
  <si>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</si>
  <si>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</si>
  <si>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</si>
  <si>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</si>
  <si>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</si>
  <si>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</si>
  <si>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</si>
  <si>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</si>
  <si>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</si>
  <si>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</si>
  <si>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</si>
  <si>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</si>
  <si>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</si>
  <si>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</si>
  <si>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</si>
  <si>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</si>
  <si>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</si>
  <si>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</si>
  <si>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</si>
  <si>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</si>
  <si>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</si>
  <si>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</si>
  <si>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</si>
  <si>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</si>
  <si>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</si>
  <si>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</si>
  <si>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</si>
  <si>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</si>
  <si>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</si>
  <si>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</si>
  <si>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</si>
  <si>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</si>
  <si>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</si>
  <si>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</si>
  <si>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</si>
  <si>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</si>
  <si>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</si>
  <si>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</si>
  <si>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</si>
  <si>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</si>
  <si>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</si>
  <si>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</si>
  <si>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</si>
  <si>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</si>
  <si>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</si>
  <si>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</si>
  <si>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</si>
  <si>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</si>
  <si>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</si>
  <si>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</si>
  <si>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</si>
  <si>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</si>
  <si>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</si>
  <si>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</si>
  <si>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</si>
  <si>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</si>
  <si>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</si>
  <si>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</si>
  <si>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</si>
  <si>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</si>
  <si>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</si>
  <si>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</si>
  <si>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</si>
  <si>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</si>
  <si>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</si>
  <si>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</si>
  <si>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</si>
  <si>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</si>
  <si>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</si>
  <si>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</si>
  <si>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</si>
  <si>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</si>
  <si>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</si>
  <si>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</si>
  <si>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</si>
  <si>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</si>
  <si>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</si>
  <si>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</si>
  <si>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</si>
  <si>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</si>
  <si>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</si>
  <si>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</si>
  <si>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</si>
  <si>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</si>
  <si>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</si>
  <si>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</si>
  <si>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</si>
  <si>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</si>
  <si>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</si>
  <si>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</si>
  <si>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</si>
  <si>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</si>
  <si>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</si>
  <si>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</si>
  <si>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</si>
  <si>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</si>
  <si>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</si>
  <si>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</si>
  <si>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</si>
  <si>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</si>
  <si>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</si>
  <si>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</si>
  <si>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</si>
  <si>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</si>
  <si>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</si>
  <si>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</si>
  <si>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</si>
  <si>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</si>
  <si>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</si>
  <si>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</si>
  <si>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</si>
  <si>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</si>
  <si>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</si>
  <si>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</si>
  <si>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</si>
  <si>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</si>
  <si>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</si>
  <si>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</si>
  <si>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</si>
  <si>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</si>
  <si>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</si>
  <si>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</si>
  <si>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</si>
  <si>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</si>
  <si>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</si>
  <si>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</si>
  <si>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</si>
  <si>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</si>
  <si>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</si>
  <si>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</si>
  <si>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</si>
  <si>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</si>
  <si>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</si>
  <si>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</si>
  <si>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</si>
  <si>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</si>
  <si>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</si>
  <si>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</si>
  <si>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</si>
  <si>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</si>
  <si>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</si>
  <si>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</si>
  <si>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</si>
  <si>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</si>
  <si>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</si>
  <si>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</si>
  <si>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</si>
  <si>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</si>
  <si>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</si>
  <si>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</si>
  <si>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</si>
  <si>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</si>
  <si>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</si>
  <si>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</si>
  <si>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</si>
  <si>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</si>
  <si>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</si>
  <si>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</si>
  <si>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</si>
  <si>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</si>
  <si>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</si>
  <si>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</si>
  <si>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</si>
  <si>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</si>
  <si>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</si>
  <si>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</si>
  <si>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</si>
  <si>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</si>
  <si>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</si>
  <si>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</si>
  <si>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</si>
  <si>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</si>
  <si>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</si>
  <si>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</si>
  <si>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</si>
  <si>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</si>
  <si>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</si>
  <si>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</si>
  <si>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</si>
  <si>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</si>
  <si>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</si>
  <si>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</si>
  <si>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</si>
  <si>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</si>
  <si>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</si>
  <si>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</si>
  <si>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</si>
  <si>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</si>
  <si>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</si>
  <si>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</si>
  <si>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</si>
  <si>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</si>
  <si>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</si>
  <si>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</si>
  <si>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</si>
  <si>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</si>
  <si>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</si>
  <si>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</si>
  <si>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</si>
  <si>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</si>
  <si>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</si>
  <si>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</si>
  <si>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</si>
  <si>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</si>
  <si>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</si>
  <si>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</si>
  <si>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</si>
  <si>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</si>
  <si>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</si>
  <si>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</si>
  <si>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</si>
  <si>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</si>
  <si>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</si>
  <si>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</si>
  <si>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</si>
  <si>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</si>
  <si>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</si>
  <si>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</si>
  <si>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</si>
  <si>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</si>
  <si>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</si>
  <si>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</si>
  <si>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</si>
  <si>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</si>
  <si>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</si>
  <si>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</si>
  <si>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</si>
  <si>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</si>
  <si>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</si>
  <si>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</si>
  <si>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</si>
  <si>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</si>
  <si>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</si>
  <si>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</si>
  <si>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</si>
  <si>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</si>
  <si>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</si>
  <si>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</si>
  <si>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</si>
  <si>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</si>
  <si>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</si>
  <si>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</si>
  <si>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</si>
  <si>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</si>
  <si>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</si>
  <si>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</si>
  <si>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</si>
  <si>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</si>
  <si>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</si>
  <si>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</si>
  <si>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</si>
  <si>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</si>
  <si>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</si>
  <si>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</si>
  <si>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</si>
  <si>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</si>
  <si>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</si>
  <si>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</si>
  <si>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</si>
  <si>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</si>
  <si>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</si>
  <si>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</si>
  <si>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</si>
  <si>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</si>
  <si>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</si>
  <si>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</si>
  <si>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</si>
  <si>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</si>
  <si>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</si>
  <si>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</si>
  <si>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</si>
  <si>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</si>
  <si>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</si>
  <si>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</si>
  <si>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</si>
  <si>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</si>
  <si>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</si>
  <si>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</si>
  <si>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</si>
  <si>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</si>
  <si>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</si>
  <si>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</si>
  <si>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</si>
  <si>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</si>
  <si>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</si>
  <si>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</si>
  <si>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</si>
  <si>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</si>
  <si>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</si>
  <si>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</si>
  <si>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</si>
  <si>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</si>
  <si>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</si>
  <si>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</si>
  <si>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</si>
  <si>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</si>
  <si>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</si>
  <si>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</si>
  <si>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</si>
  <si>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</si>
  <si>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</si>
  <si>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</si>
  <si>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</si>
  <si>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</si>
  <si>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</si>
  <si>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</si>
  <si>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</si>
  <si>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</si>
  <si>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</si>
  <si>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</si>
  <si>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</si>
  <si>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</si>
  <si>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</si>
  <si>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</si>
  <si>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</si>
  <si>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</si>
  <si>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</si>
  <si>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</si>
  <si>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</si>
  <si>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</si>
  <si>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</si>
  <si>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</si>
  <si>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</si>
  <si>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</si>
  <si>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</si>
  <si>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</si>
  <si>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</si>
  <si>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</si>
  <si>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</si>
  <si>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</si>
  <si>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</si>
  <si>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</si>
  <si>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</si>
  <si>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</si>
  <si>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</si>
  <si>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</si>
  <si>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</si>
  <si>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</si>
  <si>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</si>
  <si>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</si>
  <si>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</si>
  <si>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</si>
  <si>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</si>
  <si>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</si>
  <si>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</si>
  <si>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</si>
  <si>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</si>
  <si>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</si>
  <si>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</si>
  <si>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</si>
  <si>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</si>
  <si>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</si>
  <si>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</si>
  <si>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</si>
  <si>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</si>
  <si>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</si>
  <si>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</si>
  <si>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</si>
  <si>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</si>
  <si>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</si>
  <si>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</si>
  <si>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</si>
  <si>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</si>
  <si>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</si>
  <si>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</si>
  <si>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</si>
  <si>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</si>
  <si>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</si>
  <si>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</si>
  <si>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</si>
  <si>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</si>
  <si>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</si>
  <si>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</si>
  <si>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</si>
  <si>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</si>
  <si>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</si>
  <si>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</si>
  <si>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</si>
  <si>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</si>
  <si>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</si>
  <si>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</si>
  <si>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</si>
  <si>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</si>
  <si>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</si>
  <si>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</si>
  <si>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</si>
  <si>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</si>
  <si>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</si>
  <si>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</si>
  <si>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</si>
  <si>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</si>
  <si>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</si>
  <si>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</si>
  <si>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</si>
  <si>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</si>
  <si>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</si>
  <si>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</si>
  <si>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</si>
  <si>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</si>
  <si>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</si>
  <si>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</si>
  <si>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</si>
  <si>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</si>
  <si>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</si>
  <si>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</si>
  <si>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</si>
  <si>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</si>
  <si>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</si>
  <si>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</si>
  <si>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</si>
  <si>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</si>
  <si>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</si>
  <si>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</si>
  <si>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</si>
  <si>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</si>
  <si>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</si>
  <si>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</si>
  <si>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</si>
  <si>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</si>
  <si>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</si>
  <si>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</si>
  <si>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</si>
  <si>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</si>
  <si>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</si>
  <si>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</si>
  <si>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</si>
  <si>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</si>
  <si>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</si>
  <si>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</si>
  <si>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</si>
  <si>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</si>
  <si>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</si>
  <si>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</si>
  <si>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</si>
  <si>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</si>
  <si>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</si>
  <si>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</si>
  <si>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</si>
  <si>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</si>
  <si>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</si>
  <si>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</si>
  <si>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</si>
  <si>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</si>
  <si>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</si>
  <si>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</si>
  <si>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</si>
  <si>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</si>
  <si>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</si>
  <si>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</si>
  <si>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</si>
  <si>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</si>
  <si>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</si>
  <si>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</si>
  <si>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</si>
  <si>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</si>
  <si>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</si>
  <si>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</si>
  <si>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</si>
  <si>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</si>
  <si>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</si>
  <si>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</si>
  <si>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</si>
  <si>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</si>
  <si>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</si>
  <si>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</si>
  <si>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</si>
  <si>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</si>
  <si>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</si>
  <si>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</si>
  <si>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</si>
  <si>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</si>
  <si>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</si>
  <si>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</si>
  <si>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</si>
  <si>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</si>
  <si>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</si>
  <si>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</si>
  <si>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</si>
  <si>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</si>
  <si>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</si>
  <si>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</si>
  <si>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</si>
  <si>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</si>
  <si>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</si>
  <si>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</si>
  <si>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</si>
  <si>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</si>
  <si>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</si>
  <si>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</si>
  <si>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</si>
  <si>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</si>
  <si>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</si>
  <si>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</si>
  <si>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</si>
  <si>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</si>
  <si>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</si>
  <si>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</si>
  <si>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</si>
  <si>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</si>
  <si>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</si>
  <si>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</si>
  <si>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</si>
  <si>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</si>
  <si>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</si>
  <si>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</si>
  <si>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</si>
  <si>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</si>
  <si>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</si>
  <si>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</si>
  <si>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</si>
  <si>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</si>
  <si>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</si>
  <si>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</si>
  <si>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</si>
  <si>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</si>
  <si>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</si>
  <si>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</si>
  <si>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</si>
  <si>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</si>
  <si>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</si>
  <si>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</si>
  <si>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</si>
  <si>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</si>
  <si>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</si>
  <si>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</si>
  <si>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</si>
  <si>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</si>
  <si>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</si>
  <si>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</si>
  <si>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</si>
  <si>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</si>
  <si>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</si>
  <si>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</si>
  <si>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</si>
  <si>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</si>
  <si>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</si>
  <si>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</si>
  <si>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</si>
  <si>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</si>
  <si>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</si>
  <si>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</si>
  <si>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</si>
  <si>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</si>
  <si>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</si>
  <si>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</si>
  <si>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</si>
  <si>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</si>
  <si>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</si>
  <si>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</si>
  <si>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</si>
  <si>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</si>
  <si>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</si>
  <si>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</si>
  <si>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</si>
  <si>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</si>
  <si>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</si>
  <si>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</si>
  <si>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</si>
  <si>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</si>
  <si>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</si>
  <si>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</si>
  <si>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</si>
  <si>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</si>
  <si>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</si>
  <si>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</si>
  <si>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</si>
  <si>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</si>
  <si>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</si>
  <si>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</si>
  <si>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</si>
  <si>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</si>
  <si>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</si>
  <si>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</si>
  <si>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</si>
  <si>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</si>
  <si>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</si>
  <si>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</si>
  <si>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</si>
  <si>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</si>
  <si>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</si>
  <si>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</si>
  <si>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</si>
  <si>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</si>
  <si>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</si>
  <si>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</si>
  <si>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</si>
  <si>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</si>
  <si>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</si>
  <si>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</si>
  <si>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</si>
  <si>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</si>
  <si>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</si>
  <si>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</si>
  <si>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</si>
  <si>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</si>
  <si>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</si>
  <si>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</si>
  <si>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</si>
  <si>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</si>
  <si>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</si>
  <si>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</si>
  <si>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</si>
  <si>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</si>
  <si>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</si>
  <si>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</si>
  <si>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</si>
  <si>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</si>
  <si>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</si>
  <si>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</si>
  <si>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</si>
  <si>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</si>
  <si>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</si>
  <si>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</si>
  <si>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</si>
  <si>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</si>
  <si>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</si>
  <si>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</si>
  <si>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</si>
  <si>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</si>
  <si>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</si>
  <si>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</si>
  <si>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</si>
  <si>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</si>
  <si>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</si>
  <si>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</si>
  <si>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</si>
  <si>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</si>
  <si>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</si>
  <si>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</si>
  <si>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</si>
  <si>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</si>
  <si>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</si>
  <si>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</si>
  <si>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</si>
  <si>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</si>
  <si>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</si>
  <si>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</si>
  <si>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</si>
  <si>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</si>
  <si>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</si>
  <si>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</si>
  <si>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</si>
  <si>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</si>
  <si>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</si>
  <si>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</si>
  <si>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</si>
  <si>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</si>
  <si>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</si>
  <si>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</si>
  <si>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</si>
  <si>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</si>
  <si>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</si>
  <si>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</si>
  <si>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</si>
  <si>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</si>
  <si>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</si>
  <si>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</si>
  <si>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</si>
  <si>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</si>
  <si>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</si>
  <si>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</si>
  <si>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</si>
  <si>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</si>
  <si>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</si>
  <si>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</si>
  <si>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</si>
  <si>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</si>
  <si>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</si>
  <si>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</si>
  <si>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</si>
  <si>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</si>
  <si>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</si>
  <si>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</si>
  <si>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</si>
  <si>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</si>
  <si>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</si>
  <si>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</si>
  <si>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</si>
  <si>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</si>
  <si>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</si>
  <si>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</si>
  <si>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</si>
  <si>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</si>
  <si>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</si>
  <si>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</si>
  <si>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</si>
  <si>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</si>
  <si>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</si>
  <si>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</si>
  <si>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</si>
  <si>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</si>
  <si>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</si>
  <si>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</si>
  <si>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</si>
  <si>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</si>
  <si>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</si>
  <si>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</si>
  <si>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</si>
  <si>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</si>
  <si>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</si>
  <si>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</si>
  <si>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</si>
  <si>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</si>
  <si>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</si>
  <si>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</si>
  <si>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</si>
  <si>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</si>
  <si>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</si>
  <si>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</si>
  <si>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</si>
  <si>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</si>
  <si>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</si>
  <si>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</si>
  <si>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</si>
  <si>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</si>
  <si>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</si>
  <si>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</si>
  <si>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</si>
  <si>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</si>
  <si>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</si>
  <si>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</si>
  <si>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</si>
  <si>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</si>
  <si>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</si>
  <si>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</si>
  <si>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</si>
  <si>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</si>
  <si>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</si>
  <si>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</si>
  <si>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</si>
  <si>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</si>
  <si>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</si>
  <si>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</si>
  <si>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</si>
  <si>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</si>
  <si>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</si>
  <si>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</si>
  <si>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</si>
  <si>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</si>
  <si>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</si>
  <si>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</si>
  <si>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</si>
  <si>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</si>
  <si>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</si>
  <si>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</si>
  <si>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</si>
  <si>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</si>
  <si>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</si>
  <si>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</si>
  <si>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</si>
  <si>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</si>
  <si>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</si>
  <si>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</si>
  <si>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</si>
  <si>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</si>
  <si>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</si>
  <si>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</si>
  <si>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</si>
  <si>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</si>
  <si>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</si>
  <si>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</si>
  <si>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</si>
  <si>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</si>
  <si>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</si>
  <si>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</si>
  <si>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</si>
  <si>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</si>
  <si>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</si>
  <si>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</si>
  <si>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</si>
  <si>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</si>
  <si>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</si>
  <si>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</si>
  <si>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</si>
  <si>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</si>
  <si>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</si>
  <si>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</si>
  <si>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</si>
  <si>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</si>
  <si>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</si>
  <si>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</si>
  <si>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</si>
  <si>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</si>
  <si>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</si>
  <si>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</si>
  <si>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</si>
  <si>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</si>
  <si>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</si>
  <si>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</si>
  <si>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</si>
  <si>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</si>
  <si>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</si>
  <si>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</si>
  <si>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</si>
  <si>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</si>
  <si>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</si>
  <si>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</si>
  <si>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</si>
  <si>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</si>
  <si>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</si>
  <si>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</si>
  <si>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</si>
  <si>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</si>
  <si>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</si>
  <si>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</si>
  <si>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</si>
  <si>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</si>
  <si>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</si>
  <si>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</si>
  <si>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</si>
  <si>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</si>
  <si>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</si>
  <si>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</si>
  <si>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</si>
  <si>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</si>
  <si>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</si>
  <si>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</si>
  <si>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</si>
  <si>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</si>
  <si>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</si>
  <si>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</si>
  <si>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</si>
  <si>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</si>
  <si>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</si>
  <si>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</si>
  <si>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</si>
  <si>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</si>
  <si>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</si>
  <si>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</si>
  <si>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</si>
  <si>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</si>
  <si>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</si>
  <si>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</si>
  <si>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</si>
  <si>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</si>
  <si>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</si>
  <si>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</si>
  <si>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</si>
  <si>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</si>
  <si>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</si>
  <si>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</si>
  <si>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</si>
  <si>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</si>
  <si>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</si>
  <si>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</si>
  <si>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</si>
  <si>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</si>
  <si>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</si>
  <si>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</si>
  <si>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</si>
  <si>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</si>
  <si>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</si>
  <si>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</si>
  <si>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</si>
  <si>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</si>
  <si>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</si>
  <si>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</si>
  <si>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</si>
  <si>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</si>
  <si>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</si>
  <si>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</si>
  <si>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</si>
  <si>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</si>
  <si>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</si>
  <si>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</si>
  <si>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</si>
  <si>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</si>
  <si>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</si>
  <si>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</si>
  <si>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</si>
  <si>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</si>
  <si>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</si>
  <si>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</si>
  <si>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</si>
  <si>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</si>
  <si>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</si>
  <si>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</si>
  <si>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</si>
  <si>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</si>
  <si>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</si>
  <si>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</si>
  <si>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</si>
  <si>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</si>
  <si>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</si>
  <si>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</si>
  <si>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</si>
  <si>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</si>
  <si>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</si>
  <si>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</si>
  <si>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</si>
  <si>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</si>
  <si>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</si>
  <si>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</si>
  <si>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</si>
  <si>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</si>
  <si>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</si>
  <si>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</si>
  <si>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</si>
  <si>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</si>
  <si>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</si>
  <si>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</si>
  <si>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</si>
  <si>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</si>
  <si>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</si>
  <si>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</si>
  <si>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</si>
  <si>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</si>
  <si>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</si>
  <si>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</si>
  <si>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</si>
  <si>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</si>
  <si>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</si>
  <si>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</si>
  <si>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</si>
  <si>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</si>
  <si>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</si>
  <si>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</si>
  <si>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</si>
  <si>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</si>
  <si>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</si>
  <si>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</si>
  <si>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</si>
  <si>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</si>
  <si>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</si>
  <si>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</si>
  <si>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</si>
  <si>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</si>
  <si>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</si>
  <si>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</si>
  <si>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</si>
  <si>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</si>
  <si>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</si>
  <si>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</si>
  <si>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</si>
  <si>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</si>
  <si>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</si>
  <si>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</si>
  <si>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</si>
  <si>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</si>
  <si>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</si>
  <si>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</si>
  <si>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</si>
  <si>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</si>
  <si>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</si>
  <si>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</si>
  <si>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</si>
  <si>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</si>
  <si>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</si>
  <si>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</si>
  <si>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</si>
  <si>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</si>
  <si>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</si>
  <si>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</si>
  <si>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</si>
  <si>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</si>
  <si>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</si>
  <si>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</si>
  <si>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</si>
  <si>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</si>
  <si>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</si>
  <si>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</si>
  <si>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</si>
  <si>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</si>
  <si>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</si>
  <si>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</si>
  <si>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</si>
  <si>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</si>
  <si>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</si>
  <si>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</si>
  <si>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</si>
  <si>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</si>
  <si>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</si>
  <si>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</si>
  <si>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</si>
  <si>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</si>
  <si>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</si>
  <si>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</si>
  <si>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</si>
  <si>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</si>
  <si>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</si>
  <si>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</si>
  <si>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</si>
  <si>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</si>
  <si>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</si>
  <si>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</si>
  <si>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</si>
  <si>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</si>
  <si>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</si>
  <si>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</si>
  <si>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</si>
  <si>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</si>
  <si>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</si>
  <si>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</si>
  <si>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</si>
  <si>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</si>
  <si>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</si>
  <si>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</si>
  <si>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</si>
  <si>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</si>
  <si>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</si>
  <si>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</si>
  <si>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</si>
  <si>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</si>
  <si>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</si>
  <si>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</si>
  <si>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</si>
  <si>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</si>
  <si>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</si>
  <si>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</si>
  <si>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</si>
  <si>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</si>
  <si>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</si>
  <si>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</si>
  <si>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</si>
  <si>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</si>
  <si>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</si>
  <si>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</si>
  <si>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</si>
  <si>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</si>
  <si>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</si>
  <si>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</si>
  <si>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</si>
  <si>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</si>
  <si>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</si>
  <si>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</si>
  <si>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</si>
  <si>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</si>
  <si>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</si>
  <si>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</si>
  <si>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</si>
  <si>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</si>
  <si>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</si>
  <si>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</si>
  <si>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</si>
  <si>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</si>
  <si>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</si>
  <si>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</si>
  <si>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</si>
  <si>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</si>
  <si>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</si>
  <si>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</si>
  <si>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</si>
  <si>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</si>
  <si>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</si>
  <si>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</si>
  <si>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</si>
  <si>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</si>
  <si>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</si>
  <si>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</si>
  <si>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</si>
  <si>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</si>
  <si>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</si>
  <si>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</si>
  <si>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</si>
  <si>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</si>
  <si>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</si>
  <si>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</si>
  <si>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</si>
  <si>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</si>
  <si>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</si>
  <si>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</si>
  <si>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</si>
  <si>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</si>
  <si>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</si>
  <si>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</si>
  <si>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</si>
  <si>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</si>
  <si>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</si>
  <si>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</si>
  <si>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</si>
  <si>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</si>
  <si>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</si>
  <si>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</si>
  <si>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</si>
  <si>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</si>
  <si>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</si>
  <si>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</si>
  <si>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</si>
  <si>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</si>
  <si>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</si>
  <si>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</si>
  <si>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</si>
  <si>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</si>
  <si>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</si>
  <si>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</si>
  <si>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</si>
  <si>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</si>
  <si>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</si>
  <si>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</si>
  <si>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</si>
  <si>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</si>
  <si>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</si>
  <si>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</si>
  <si>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</si>
  <si>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</si>
  <si>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</si>
  <si>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</si>
  <si>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</si>
  <si>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</si>
  <si>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</si>
  <si>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</si>
  <si>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</si>
  <si>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</si>
  <si>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</si>
  <si>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</si>
  <si>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</si>
  <si>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</si>
  <si>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</si>
  <si>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</si>
  <si>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</si>
  <si>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</si>
  <si>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</si>
  <si>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</si>
  <si>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</si>
  <si>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</si>
  <si>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</si>
  <si>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</si>
  <si>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</si>
  <si>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</si>
  <si>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</si>
  <si>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</si>
  <si>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</si>
  <si>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</si>
  <si>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</si>
  <si>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</si>
  <si>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</si>
  <si>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</si>
  <si>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</si>
  <si>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</si>
  <si>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</si>
  <si>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</si>
  <si>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</si>
  <si>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</si>
  <si>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</si>
  <si>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</si>
  <si>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</si>
  <si>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</si>
  <si>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</si>
  <si>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</si>
  <si>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</si>
  <si>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</si>
  <si>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</si>
  <si>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</si>
  <si>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</si>
  <si>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</si>
  <si>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</si>
  <si>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</si>
  <si>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</si>
  <si>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</si>
  <si>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</si>
  <si>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</si>
  <si>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</si>
  <si>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</si>
  <si>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</si>
  <si>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</si>
  <si>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</si>
  <si>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</si>
  <si>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</si>
  <si>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</si>
  <si>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</si>
  <si>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</si>
  <si>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</si>
  <si>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</si>
  <si>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</si>
  <si>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</si>
  <si>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</si>
  <si>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</si>
  <si>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</si>
  <si>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</si>
  <si>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</si>
  <si>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</si>
  <si>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</si>
  <si>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</si>
  <si>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</si>
  <si>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</si>
  <si>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</si>
  <si>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</si>
  <si>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</si>
  <si>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</si>
  <si>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</si>
  <si>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</si>
  <si>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</si>
  <si>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</si>
  <si>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</si>
  <si>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</si>
  <si>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</si>
  <si>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</si>
  <si>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</si>
  <si>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</si>
  <si>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</si>
  <si>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</si>
  <si>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</si>
  <si>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</si>
  <si>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</si>
  <si>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</si>
  <si>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</si>
  <si>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</si>
  <si>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</si>
  <si>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</si>
  <si>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</si>
  <si>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</si>
  <si>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</si>
  <si>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</si>
  <si>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</si>
  <si>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</si>
  <si>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</si>
  <si>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</si>
  <si>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</si>
  <si>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</si>
  <si>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</si>
  <si>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</si>
  <si>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</si>
  <si>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</si>
  <si>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</si>
  <si>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</si>
  <si>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</si>
  <si>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</si>
  <si>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</si>
  <si>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</si>
  <si>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</si>
  <si>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</si>
  <si>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</si>
  <si>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</si>
  <si>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</si>
  <si>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</si>
  <si>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</si>
  <si>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</si>
  <si>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</si>
  <si>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</si>
  <si>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</si>
  <si>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</si>
  <si>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</si>
  <si>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</si>
  <si>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</si>
  <si>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</si>
  <si>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</si>
  <si>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</si>
  <si>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</si>
  <si>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</si>
  <si>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</si>
  <si>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</si>
  <si>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</si>
  <si>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</si>
  <si>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</si>
  <si>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</si>
  <si>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</si>
  <si>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</si>
  <si>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</si>
  <si>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</si>
  <si>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</si>
  <si>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</si>
  <si>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</si>
  <si>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</si>
  <si>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</si>
  <si>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</si>
  <si>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</si>
  <si>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</si>
  <si>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</si>
  <si>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</si>
  <si>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</si>
  <si>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</si>
  <si>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</si>
  <si>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</si>
  <si>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</si>
  <si>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</si>
  <si>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</si>
  <si>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</si>
  <si>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</si>
  <si>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</si>
  <si>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</si>
  <si>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</si>
  <si>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</si>
  <si>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</si>
  <si>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</si>
  <si>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</si>
  <si>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</si>
  <si>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</si>
  <si>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</si>
  <si>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</si>
  <si>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</si>
  <si>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</si>
  <si>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</si>
  <si>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</si>
  <si>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</si>
  <si>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</si>
  <si>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</si>
  <si>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</si>
  <si>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</si>
  <si>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</si>
  <si>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</si>
  <si>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</si>
  <si>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</si>
  <si>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</si>
  <si>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</si>
  <si>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</si>
  <si>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</si>
  <si>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</si>
  <si>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</si>
  <si>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</si>
  <si>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</si>
  <si>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</si>
  <si>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</si>
  <si>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</si>
  <si>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</si>
  <si>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</si>
  <si>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</si>
  <si>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</si>
  <si>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</si>
  <si>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</si>
  <si>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</si>
  <si>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</si>
  <si>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</si>
  <si>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</si>
  <si>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</si>
  <si>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</si>
  <si>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</si>
  <si>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</si>
  <si>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</si>
  <si>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</si>
  <si>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</si>
  <si>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</si>
  <si>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</si>
  <si>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</si>
  <si>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</si>
  <si>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</si>
  <si>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</si>
  <si>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</si>
  <si>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</si>
  <si>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</si>
  <si>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</si>
  <si>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</si>
  <si>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</si>
  <si>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</si>
  <si>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</si>
  <si>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</si>
  <si>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</si>
  <si>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</si>
  <si>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</si>
  <si>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</si>
  <si>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</si>
  <si>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</si>
  <si>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</si>
  <si>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</si>
  <si>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</si>
  <si>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</si>
  <si>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</si>
  <si>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</si>
  <si>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</si>
  <si>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</si>
  <si>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</si>
  <si>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</si>
  <si>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</si>
  <si>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</si>
  <si>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</si>
  <si>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</si>
  <si>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</si>
  <si>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</si>
  <si>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</si>
  <si>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</si>
  <si>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</si>
  <si>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</si>
  <si>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</si>
  <si>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</si>
  <si>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</si>
  <si>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</si>
  <si>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</si>
  <si>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</si>
  <si>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</si>
  <si>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</si>
  <si>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</si>
  <si>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</si>
  <si>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</si>
  <si>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</si>
  <si>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</si>
  <si>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</si>
  <si>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</si>
  <si>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</si>
  <si>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</si>
  <si>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</si>
  <si>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</si>
  <si>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</si>
  <si>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</si>
  <si>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</si>
  <si>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</si>
  <si>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</si>
  <si>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</si>
  <si>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</si>
  <si>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</si>
  <si>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</si>
  <si>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</si>
  <si>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</si>
  <si>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</si>
  <si>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</si>
  <si>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</si>
  <si>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</si>
  <si>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</si>
  <si>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</si>
  <si>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</si>
  <si>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</si>
  <si>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</si>
  <si>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</si>
  <si>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</si>
  <si>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</si>
  <si>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</si>
  <si>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</si>
  <si>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</si>
  <si>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</si>
  <si>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</si>
  <si>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</si>
  <si>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</si>
  <si>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</si>
  <si>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</si>
  <si>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</si>
  <si>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</si>
  <si>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</si>
  <si>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</si>
  <si>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</si>
  <si>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</si>
  <si>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</si>
  <si>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</si>
  <si>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</si>
  <si>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</si>
  <si>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</si>
  <si>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</si>
  <si>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</si>
  <si>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</si>
  <si>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</si>
  <si>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</si>
  <si>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</si>
  <si>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</si>
  <si>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</si>
  <si>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</si>
  <si>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</si>
  <si>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</si>
  <si>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</si>
  <si>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</si>
  <si>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</si>
  <si>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</si>
  <si>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</si>
  <si>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</si>
  <si>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</si>
  <si>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</si>
  <si>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</si>
  <si>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</si>
  <si>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</si>
  <si>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</si>
  <si>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</si>
  <si>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</si>
  <si>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</si>
  <si>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</si>
  <si>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</si>
  <si>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</si>
  <si>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</si>
  <si>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</si>
  <si>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</si>
  <si>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</si>
  <si>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</si>
  <si>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</si>
  <si>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</si>
  <si>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</si>
  <si>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</si>
  <si>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</si>
  <si>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</si>
  <si>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</si>
  <si>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</si>
  <si>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</si>
  <si>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</si>
  <si>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</si>
  <si>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</si>
  <si>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</si>
  <si>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</si>
  <si>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</si>
  <si>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</si>
  <si>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</si>
  <si>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</si>
  <si>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</si>
  <si>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</si>
  <si>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</si>
  <si>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</si>
  <si>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</si>
  <si>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</si>
  <si>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</si>
  <si>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</si>
  <si>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</si>
  <si>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</si>
  <si>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</si>
  <si>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</si>
  <si>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</si>
  <si>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</si>
  <si>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</si>
  <si>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</si>
  <si>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</si>
  <si>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</si>
  <si>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</si>
  <si>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</si>
  <si>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</si>
  <si>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</si>
  <si>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</si>
  <si>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</si>
  <si>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</si>
  <si>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</si>
  <si>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</si>
  <si>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</si>
  <si>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</si>
  <si>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</si>
  <si>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</si>
  <si>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</si>
  <si>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</si>
  <si>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</si>
  <si>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</si>
  <si>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</si>
  <si>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</si>
  <si>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</si>
  <si>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</si>
  <si>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</si>
  <si>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</si>
  <si>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</si>
  <si>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</si>
  <si>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</si>
  <si>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</si>
  <si>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</si>
  <si>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</si>
  <si>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</si>
  <si>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</si>
  <si>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</si>
  <si>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</si>
  <si>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</si>
  <si>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</si>
  <si>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</si>
  <si>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</si>
  <si>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</si>
  <si>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</si>
  <si>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</si>
  <si>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</si>
  <si>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</si>
  <si>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</si>
  <si>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</si>
  <si>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</si>
  <si>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</si>
  <si>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</si>
  <si>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</si>
  <si>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</si>
  <si>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</si>
  <si>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</si>
  <si>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</si>
  <si>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</si>
  <si>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</si>
  <si>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</si>
  <si>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</si>
  <si>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</si>
  <si>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</si>
  <si>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</si>
  <si>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</si>
  <si>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</si>
  <si>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</si>
  <si>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</si>
  <si>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</si>
  <si>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</si>
  <si>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</si>
  <si>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</si>
  <si>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</si>
  <si>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</si>
  <si>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</si>
  <si>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</si>
  <si>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</si>
  <si>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</si>
  <si>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</si>
  <si>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</si>
  <si>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</si>
  <si>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</si>
  <si>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</si>
  <si>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</si>
  <si>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</si>
  <si>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</si>
  <si>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</si>
  <si>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</si>
  <si>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</si>
  <si>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</si>
  <si>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</si>
  <si>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</si>
  <si>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</si>
  <si>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</si>
  <si>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</si>
  <si>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</si>
  <si>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</si>
  <si>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</si>
  <si>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</si>
  <si>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</si>
  <si>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</si>
  <si>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</si>
  <si>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</si>
  <si>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</si>
  <si>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</si>
  <si>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</si>
  <si>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</si>
  <si>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</si>
  <si>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</si>
  <si>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</si>
  <si>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</si>
  <si>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</si>
  <si>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</si>
  <si>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</si>
  <si>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</si>
  <si>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</si>
  <si>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</si>
  <si>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</si>
  <si>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</si>
  <si>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</si>
  <si>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</si>
  <si>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</si>
  <si>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</si>
  <si>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</si>
  <si>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</si>
  <si>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</si>
  <si>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</si>
  <si>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</si>
  <si>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</si>
  <si>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</si>
  <si>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</si>
  <si>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</si>
  <si>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</si>
  <si>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</si>
  <si>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</si>
  <si>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</si>
  <si>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</si>
  <si>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</si>
  <si>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</si>
  <si>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</si>
  <si>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</si>
  <si>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</si>
  <si>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</si>
  <si>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</si>
  <si>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</si>
  <si>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</si>
  <si>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</si>
  <si>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</si>
  <si>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</si>
  <si>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</si>
  <si>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</si>
  <si>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</si>
  <si>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</si>
  <si>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</si>
  <si>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</si>
  <si>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</si>
  <si>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</si>
  <si>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</si>
  <si>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</si>
  <si>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</si>
  <si>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</si>
  <si>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</si>
  <si>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</si>
  <si>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</si>
  <si>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</si>
  <si>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</si>
  <si>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</si>
  <si>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</si>
  <si>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</si>
  <si>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</si>
  <si>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</si>
  <si>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</si>
  <si>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</si>
  <si>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</si>
  <si>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</si>
  <si>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</si>
  <si>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</si>
  <si>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</si>
  <si>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</si>
  <si>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</si>
  <si>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</si>
  <si>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</si>
  <si>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</si>
  <si>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</si>
  <si>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</si>
  <si>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</si>
  <si>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</si>
  <si>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</si>
  <si>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</si>
  <si>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</si>
  <si>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</si>
  <si>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</si>
  <si>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</si>
  <si>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</si>
  <si>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</si>
  <si>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</si>
  <si>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</si>
  <si>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</si>
  <si>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</si>
  <si>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</si>
  <si>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</si>
  <si>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</si>
  <si>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</si>
  <si>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</si>
  <si>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</si>
  <si>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</si>
  <si>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</si>
  <si>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</si>
  <si>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</si>
  <si>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</si>
  <si>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</si>
  <si>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</si>
  <si>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</si>
  <si>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</si>
  <si>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</si>
  <si>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</si>
  <si>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</si>
  <si>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</si>
  <si>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</si>
  <si>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</si>
  <si>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</si>
  <si>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</si>
  <si>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</si>
  <si>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</si>
  <si>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</si>
  <si>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</si>
  <si>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</si>
  <si>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</si>
  <si>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</si>
  <si>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</si>
  <si>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</si>
  <si>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</si>
  <si>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</si>
  <si>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</si>
  <si>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</si>
  <si>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</si>
  <si>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</si>
  <si>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</si>
  <si>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</si>
  <si>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</si>
  <si>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</si>
  <si>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</si>
  <si>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</si>
  <si>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</si>
  <si>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</si>
  <si>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</si>
  <si>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</si>
  <si>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</si>
  <si>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</si>
  <si>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</si>
  <si>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</si>
  <si>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</si>
  <si>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</si>
  <si>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</si>
  <si>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</si>
  <si>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</si>
  <si>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</si>
  <si>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</si>
  <si>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</si>
  <si>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</si>
  <si>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</si>
  <si>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</si>
  <si>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</si>
  <si>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</si>
  <si>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</si>
  <si>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</si>
  <si>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</si>
  <si>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</si>
  <si>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</si>
  <si>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</si>
  <si>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</si>
  <si>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</si>
  <si>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</si>
  <si>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</si>
  <si>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</si>
  <si>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</si>
  <si>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</si>
  <si>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</si>
  <si>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</si>
  <si>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</si>
  <si>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</si>
  <si>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</si>
  <si>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</si>
  <si>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</si>
  <si>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</si>
  <si>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</si>
  <si>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</si>
  <si>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</si>
  <si>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</si>
  <si>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</si>
  <si>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</si>
  <si>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</si>
  <si>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</si>
  <si>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</si>
  <si>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</si>
  <si>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</si>
  <si>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</si>
  <si>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</si>
  <si>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</si>
  <si>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</si>
  <si>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</si>
  <si>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</si>
  <si>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</si>
  <si>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</si>
  <si>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</si>
  <si>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</si>
  <si>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</si>
  <si>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</si>
  <si>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</si>
  <si>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</si>
  <si>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</si>
  <si>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</si>
  <si>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</si>
  <si>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</si>
  <si>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</si>
  <si>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</si>
  <si>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</si>
  <si>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</si>
  <si>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</si>
  <si>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</si>
  <si>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</si>
  <si>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</si>
  <si>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</si>
  <si>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</si>
  <si>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</si>
  <si>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</si>
  <si>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</si>
  <si>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</si>
  <si>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</si>
  <si>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</si>
  <si>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</si>
  <si>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</si>
  <si>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</si>
  <si>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</si>
  <si>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</si>
  <si>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</si>
  <si>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</si>
  <si>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</si>
  <si>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</si>
  <si>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</si>
  <si>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</si>
  <si>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</si>
  <si>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</si>
  <si>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</si>
  <si>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</si>
  <si>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</si>
  <si>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</si>
  <si>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</si>
  <si>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</si>
  <si>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</si>
  <si>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</si>
  <si>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</si>
  <si>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</si>
  <si>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</si>
  <si>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</si>
  <si>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</si>
  <si>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</si>
  <si>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</si>
  <si>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</si>
  <si>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</si>
  <si>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</si>
  <si>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</si>
  <si>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</si>
  <si>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</si>
  <si>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</si>
  <si>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</si>
  <si>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</si>
  <si>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</si>
  <si>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</si>
  <si>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</si>
  <si>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</si>
  <si>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</si>
  <si>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</si>
  <si>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</si>
  <si>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</si>
  <si>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</si>
  <si>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</si>
  <si>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</si>
  <si>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</si>
  <si>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</si>
  <si>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</si>
  <si>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</si>
  <si>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</si>
  <si>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</si>
  <si>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</si>
  <si>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</si>
  <si>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</si>
  <si>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</si>
  <si>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</si>
  <si>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</si>
  <si>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</si>
  <si>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</si>
  <si>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</si>
  <si>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</si>
  <si>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</si>
  <si>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</si>
  <si>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</si>
  <si>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</si>
  <si>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</si>
  <si>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</si>
  <si>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</si>
  <si>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</si>
  <si>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</si>
  <si>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</si>
  <si>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</si>
  <si>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</si>
  <si>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</si>
  <si>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</si>
  <si>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</si>
  <si>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</si>
  <si>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</si>
  <si>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</si>
  <si>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</si>
  <si>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</si>
  <si>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</si>
  <si>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</si>
  <si>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</si>
  <si>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</si>
  <si>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</si>
  <si>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</si>
  <si>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</si>
  <si>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</si>
  <si>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</si>
  <si>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</si>
  <si>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</si>
  <si>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</si>
  <si>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</si>
  <si>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</si>
  <si>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</si>
  <si>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</si>
  <si>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</si>
  <si>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</si>
  <si>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</si>
  <si>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</si>
  <si>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</si>
  <si>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</si>
  <si>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</si>
  <si>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</si>
  <si>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</si>
  <si>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</si>
  <si>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</si>
  <si>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</si>
  <si>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</si>
  <si>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</si>
  <si>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</si>
  <si>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</si>
  <si>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</si>
  <si>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</si>
  <si>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</si>
  <si>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</si>
  <si>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</si>
  <si>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</si>
  <si>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</si>
  <si>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</si>
  <si>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</si>
  <si>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</si>
  <si>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</si>
  <si>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</si>
  <si>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</si>
  <si>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</si>
  <si>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</si>
  <si>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</si>
  <si>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</si>
  <si>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</si>
  <si>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</si>
  <si>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</si>
  <si>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</si>
  <si>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</si>
  <si>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</si>
  <si>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</si>
  <si>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</si>
  <si>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</si>
  <si>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</si>
  <si>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</si>
  <si>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</si>
  <si>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</si>
  <si>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</si>
  <si>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</si>
  <si>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</si>
  <si>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</si>
  <si>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</si>
  <si>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</si>
  <si>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</si>
  <si>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</si>
  <si>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</si>
  <si>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</si>
  <si>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</si>
  <si>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</si>
  <si>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</si>
  <si>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</si>
  <si>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</si>
  <si>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</si>
  <si>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</si>
  <si>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</si>
  <si>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</si>
  <si>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</si>
  <si>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</si>
  <si>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</si>
  <si>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</si>
  <si>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</si>
  <si>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</si>
  <si>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</si>
  <si>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</si>
  <si>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</si>
  <si>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</si>
  <si>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</si>
  <si>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</si>
  <si>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</si>
  <si>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</si>
  <si>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</si>
  <si>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</si>
  <si>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</si>
  <si>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</si>
  <si>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</si>
  <si>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</si>
  <si>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</si>
  <si>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</si>
  <si>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</si>
  <si>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</si>
  <si>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</si>
  <si>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</si>
  <si>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</si>
  <si>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</si>
  <si>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</si>
  <si>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</si>
  <si>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</si>
  <si>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</si>
  <si>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</si>
  <si>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</si>
  <si>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</si>
  <si>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</si>
  <si>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</si>
  <si>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</si>
  <si>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</si>
  <si>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</si>
  <si>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</si>
  <si>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</si>
  <si>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</si>
  <si>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</si>
  <si>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</si>
  <si>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</si>
  <si>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</si>
  <si>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</si>
  <si>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</si>
  <si>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</si>
  <si>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</si>
  <si>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</si>
  <si>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</si>
  <si>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</si>
  <si>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</si>
  <si>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</si>
  <si>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</si>
  <si>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</si>
  <si>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</si>
  <si>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</si>
  <si>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</si>
  <si>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</si>
  <si>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</si>
  <si>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</si>
  <si>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</si>
  <si>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</si>
  <si>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</si>
  <si>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</si>
  <si>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</si>
  <si>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</si>
  <si>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</si>
  <si>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</si>
  <si>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</si>
  <si>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</si>
  <si>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</si>
  <si>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</si>
  <si>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</si>
  <si>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</si>
  <si>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</si>
  <si>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</si>
  <si>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</si>
  <si>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</si>
  <si>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</si>
  <si>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</si>
  <si>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</si>
  <si>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</si>
  <si>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</si>
  <si>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</si>
  <si>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</si>
  <si>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</si>
  <si>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</si>
  <si>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</si>
  <si>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</si>
  <si>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</si>
  <si>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</si>
  <si>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</si>
  <si>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</si>
  <si>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</si>
  <si>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</si>
  <si>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</si>
  <si>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</si>
  <si>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</si>
  <si>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</si>
  <si>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</si>
  <si>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</si>
  <si>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</si>
  <si>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</si>
  <si>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</si>
  <si>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</si>
  <si>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</si>
  <si>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</si>
  <si>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</si>
  <si>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</si>
  <si>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</si>
  <si>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</si>
  <si>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</si>
  <si>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</si>
  <si>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</si>
  <si>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</si>
  <si>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</si>
  <si>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</si>
  <si>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</si>
  <si>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</si>
  <si>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</si>
  <si>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</si>
  <si>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</si>
  <si>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</si>
  <si>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</si>
  <si>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</si>
  <si>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</si>
  <si>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</si>
  <si>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</si>
  <si>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</si>
  <si>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</si>
  <si>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</si>
  <si>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</si>
  <si>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</si>
  <si>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</si>
  <si>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</si>
  <si>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</si>
  <si>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</si>
  <si>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</si>
  <si>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</si>
  <si>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</si>
  <si>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</si>
  <si>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</si>
  <si>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</si>
  <si>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</si>
  <si>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</si>
  <si>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</si>
  <si>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</si>
  <si>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</si>
  <si>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</si>
  <si>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</si>
  <si>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</si>
  <si>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</si>
  <si>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</si>
  <si>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</si>
  <si>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</si>
  <si>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</si>
  <si>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</si>
  <si>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</si>
  <si>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</si>
  <si>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</si>
  <si>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</si>
  <si>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</si>
  <si>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</si>
  <si>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</si>
  <si>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</si>
  <si>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</si>
  <si>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</si>
  <si>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</si>
  <si>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</si>
  <si>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</si>
  <si>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</si>
  <si>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</si>
  <si>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</si>
  <si>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</si>
  <si>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</si>
  <si>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</si>
  <si>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</si>
  <si>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</si>
  <si>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</si>
  <si>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</si>
  <si>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</si>
  <si>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</si>
  <si>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</si>
  <si>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</si>
  <si>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</si>
  <si>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</si>
  <si>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</si>
  <si>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</si>
  <si>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</si>
  <si>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</si>
  <si>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</si>
  <si>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</si>
  <si>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</si>
  <si>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</si>
  <si>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</si>
  <si>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</si>
  <si>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</si>
  <si>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</si>
  <si>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</si>
  <si>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</si>
  <si>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</si>
  <si>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</si>
  <si>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</si>
  <si>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</si>
  <si>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</si>
  <si>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</si>
  <si>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</si>
  <si>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</si>
  <si>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</si>
  <si>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</si>
  <si>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</si>
  <si>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</si>
  <si>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</si>
  <si>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</si>
  <si>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</si>
  <si>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</si>
  <si>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</si>
  <si>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</si>
  <si>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</si>
  <si>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</si>
  <si>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</si>
  <si>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</si>
  <si>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</si>
  <si>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</si>
  <si>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</si>
  <si>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</si>
  <si>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</si>
  <si>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</si>
  <si>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</si>
  <si>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</si>
  <si>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</si>
  <si>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</si>
  <si>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</si>
  <si>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</si>
  <si>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</si>
  <si>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</si>
  <si>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</si>
  <si>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</si>
  <si>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</si>
  <si>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</si>
  <si>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</si>
  <si>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</si>
  <si>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</si>
  <si>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</si>
  <si>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</si>
  <si>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</si>
  <si>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</si>
  <si>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</si>
  <si>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</si>
  <si>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</si>
  <si>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</si>
  <si>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</si>
  <si>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</si>
  <si>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</si>
  <si>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</si>
  <si>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</si>
  <si>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</si>
  <si>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</si>
  <si>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</si>
  <si>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</si>
  <si>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</si>
  <si>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</si>
  <si>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</si>
  <si>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</si>
  <si>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</si>
  <si>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</si>
  <si>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</si>
  <si>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</si>
  <si>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</si>
  <si>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</si>
  <si>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</si>
  <si>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</si>
  <si>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</si>
  <si>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</si>
  <si>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</si>
  <si>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</si>
  <si>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</si>
  <si>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</si>
  <si>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</si>
  <si>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</si>
  <si>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</si>
  <si>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</si>
  <si>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</si>
  <si>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</si>
  <si>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</si>
  <si>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</si>
  <si>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</si>
  <si>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</si>
  <si>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</si>
  <si>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</si>
  <si>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</si>
  <si>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</si>
  <si>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</si>
  <si>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</si>
  <si>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</si>
  <si>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</si>
  <si>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</si>
  <si>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</si>
  <si>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</si>
  <si>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</si>
  <si>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</si>
  <si>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</si>
  <si>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</si>
  <si>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</si>
  <si>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</si>
  <si>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</si>
  <si>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</si>
  <si>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</si>
  <si>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</si>
  <si>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</si>
  <si>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</si>
  <si>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</si>
  <si>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</si>
  <si>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</si>
  <si>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</si>
  <si>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</si>
  <si>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</si>
  <si>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</si>
  <si>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</si>
  <si>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</si>
  <si>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</si>
  <si>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</si>
  <si>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</si>
  <si>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</si>
  <si>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</si>
  <si>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</si>
  <si>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</si>
  <si>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</si>
  <si>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</si>
  <si>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</si>
  <si>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</si>
  <si>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</si>
  <si>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</si>
  <si>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</si>
  <si>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</si>
  <si>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</si>
  <si>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</si>
  <si>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</si>
  <si>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</si>
  <si>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</si>
  <si>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</si>
  <si>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</si>
  <si>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</si>
  <si>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</si>
  <si>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</si>
  <si>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</si>
  <si>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</si>
  <si>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</si>
  <si>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</si>
  <si>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</si>
  <si>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</si>
  <si>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</si>
  <si>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</si>
  <si>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</si>
  <si>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</si>
  <si>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</si>
  <si>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</si>
  <si>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</si>
  <si>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</si>
  <si>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</si>
  <si>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</si>
  <si>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</si>
  <si>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</si>
  <si>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</si>
  <si>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</si>
  <si>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</si>
  <si>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</si>
  <si>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</si>
  <si>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</si>
  <si>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</si>
  <si>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</si>
  <si>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</si>
  <si>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</si>
  <si>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</si>
  <si>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</si>
  <si>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</si>
  <si>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</si>
  <si>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</si>
  <si>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</si>
  <si>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</si>
  <si>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</si>
  <si>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</si>
  <si>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</si>
  <si>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</si>
  <si>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</si>
  <si>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</si>
  <si>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</si>
  <si>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</si>
  <si>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</si>
  <si>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</si>
  <si>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</si>
  <si>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</si>
  <si>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</si>
  <si>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</si>
  <si>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</si>
  <si>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</si>
  <si>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</si>
  <si>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</si>
  <si>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</si>
  <si>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</si>
  <si>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</si>
  <si>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</si>
  <si>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</si>
  <si>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</si>
  <si>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</si>
  <si>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</si>
  <si>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</si>
  <si>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</si>
  <si>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</si>
  <si>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</si>
  <si>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</si>
  <si>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</si>
  <si>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</si>
  <si>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</si>
  <si>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</si>
  <si>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</si>
  <si>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</si>
  <si>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</si>
  <si>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</si>
  <si>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</si>
  <si>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</si>
  <si>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</si>
  <si>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</si>
  <si>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</si>
  <si>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</si>
  <si>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</si>
  <si>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</si>
  <si>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</si>
  <si>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</si>
  <si>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</si>
  <si>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</si>
  <si>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</si>
  <si>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</si>
  <si>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</si>
  <si>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</si>
  <si>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</si>
  <si>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</si>
  <si>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</si>
  <si>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</si>
  <si>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</si>
  <si>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</si>
  <si>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</si>
  <si>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</si>
  <si>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</si>
  <si>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</si>
  <si>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</si>
  <si>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</si>
  <si>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</si>
  <si>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</si>
  <si>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</si>
  <si>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</si>
  <si>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</si>
  <si>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</si>
  <si>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</si>
  <si>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</si>
  <si>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</si>
  <si>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</si>
  <si>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</si>
  <si>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</si>
  <si>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</si>
  <si>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</si>
  <si>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</si>
  <si>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</si>
  <si>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</si>
  <si>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</si>
  <si>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</si>
  <si>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</si>
  <si>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</si>
  <si>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</si>
  <si>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</si>
  <si>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</si>
  <si>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</si>
  <si>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</si>
  <si>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</si>
  <si>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</si>
  <si>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</si>
  <si>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</si>
  <si>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</si>
  <si>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</si>
  <si>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</si>
  <si>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</si>
  <si>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</si>
  <si>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</si>
  <si>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</si>
  <si>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</si>
  <si>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</si>
  <si>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</si>
  <si>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</si>
  <si>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</si>
  <si>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</si>
  <si>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</si>
  <si>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</si>
  <si>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</si>
  <si>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</si>
  <si>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</si>
  <si>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</si>
  <si>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</si>
  <si>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</si>
  <si>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</si>
  <si>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</si>
  <si>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</si>
  <si>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</si>
  <si>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</si>
  <si>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</si>
  <si>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</si>
  <si>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</si>
  <si>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</si>
  <si>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</si>
  <si>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</si>
  <si>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</si>
  <si>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</si>
  <si>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</si>
  <si>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</si>
  <si>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</si>
  <si>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</si>
  <si>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</si>
  <si>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</si>
  <si>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</si>
  <si>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</si>
  <si>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</si>
  <si>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</si>
  <si>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</si>
  <si>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</si>
  <si>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</si>
  <si>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</si>
  <si>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</si>
  <si>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</si>
  <si>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</si>
  <si>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</si>
  <si>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</si>
  <si>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</si>
  <si>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</si>
  <si>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</si>
  <si>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</si>
  <si>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</si>
  <si>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</si>
  <si>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</si>
  <si>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</si>
  <si>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</si>
  <si>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</si>
  <si>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</si>
  <si>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</si>
  <si>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</si>
  <si>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</si>
  <si>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</si>
  <si>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</si>
  <si>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</si>
  <si>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</si>
  <si>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</si>
  <si>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</si>
  <si>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</si>
  <si>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</si>
  <si>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</si>
  <si>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</si>
  <si>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</si>
  <si>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</si>
  <si>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</si>
  <si>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</si>
  <si>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</si>
  <si>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</si>
  <si>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</si>
  <si>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</si>
  <si>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</si>
  <si>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</si>
  <si>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</si>
  <si>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</si>
  <si>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</si>
  <si>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</si>
  <si>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</si>
  <si>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</si>
  <si>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</si>
  <si>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</si>
  <si>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</si>
  <si>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</si>
  <si>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</si>
  <si>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</si>
  <si>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</si>
  <si>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</si>
  <si>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</si>
  <si>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</si>
  <si>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</si>
  <si>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</si>
  <si>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</si>
  <si>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</si>
  <si>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</si>
  <si>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</si>
  <si>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</si>
  <si>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</si>
  <si>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</si>
  <si>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</si>
  <si>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</si>
  <si>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</si>
  <si>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</si>
  <si>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</si>
  <si>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</si>
  <si>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</si>
  <si>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</si>
  <si>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</si>
  <si>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</si>
  <si>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</si>
  <si>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</si>
  <si>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</si>
  <si>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</si>
  <si>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</si>
  <si>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</si>
  <si>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</si>
  <si>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</si>
  <si>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</si>
  <si>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</si>
  <si>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</si>
  <si>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</si>
  <si>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</si>
  <si>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</si>
  <si>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</si>
  <si>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</si>
  <si>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</si>
  <si>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</si>
  <si>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</si>
  <si>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</si>
  <si>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</si>
  <si>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</si>
  <si>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</si>
  <si>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</si>
  <si>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</si>
  <si>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</si>
  <si>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</si>
  <si>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</si>
  <si>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</si>
  <si>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</si>
  <si>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</si>
  <si>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</si>
  <si>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</si>
  <si>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</si>
  <si>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</si>
  <si>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</si>
  <si>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</si>
  <si>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</si>
  <si>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</si>
  <si>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</si>
  <si>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</si>
  <si>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</si>
  <si>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</si>
  <si>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</si>
  <si>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</si>
  <si>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</si>
  <si>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</si>
  <si>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</si>
  <si>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</si>
  <si>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</si>
  <si>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</si>
  <si>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</si>
  <si>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</si>
  <si>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</si>
  <si>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</si>
  <si>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</si>
  <si>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</si>
  <si>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</si>
  <si>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</si>
  <si>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</si>
  <si>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</si>
  <si>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</si>
  <si>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</si>
  <si>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</si>
  <si>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</si>
  <si>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</si>
  <si>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</si>
  <si>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</si>
  <si>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</si>
  <si>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</si>
  <si>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</si>
  <si>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</si>
  <si>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</si>
  <si>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</si>
  <si>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</si>
  <si>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</si>
  <si>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</si>
  <si>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</si>
  <si>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</si>
  <si>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</si>
  <si>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</si>
  <si>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</si>
  <si>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</si>
  <si>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</si>
  <si>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</si>
  <si>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</si>
  <si>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</si>
  <si>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</si>
  <si>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</si>
  <si>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</si>
  <si>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</si>
  <si>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</si>
  <si>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</si>
  <si>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</si>
  <si>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</si>
  <si>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</si>
  <si>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</si>
  <si>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</si>
  <si>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</si>
  <si>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</si>
  <si>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</si>
  <si>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</si>
  <si>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</si>
  <si>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</si>
  <si>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</si>
  <si>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</si>
  <si>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</si>
  <si>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</si>
  <si>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</si>
  <si>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</si>
  <si>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</si>
  <si>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</si>
  <si>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</si>
  <si>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</si>
  <si>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</si>
  <si>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</si>
  <si>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</si>
  <si>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</si>
  <si>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</si>
  <si>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</si>
  <si>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</si>
  <si>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</si>
  <si>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</si>
  <si>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</si>
  <si>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</si>
  <si>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</si>
  <si>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</si>
  <si>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</si>
  <si>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</si>
  <si>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</si>
  <si>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</si>
  <si>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</si>
  <si>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</si>
  <si>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</si>
  <si>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</si>
  <si>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</si>
  <si>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</si>
  <si>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</si>
  <si>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</si>
  <si>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</si>
  <si>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</si>
  <si>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</si>
  <si>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</si>
  <si>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</si>
  <si>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</si>
  <si>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</si>
  <si>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</si>
  <si>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</si>
  <si>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</si>
  <si>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</si>
  <si>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</si>
  <si>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</si>
  <si>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</si>
  <si>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</si>
  <si>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</si>
  <si>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</si>
  <si>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</si>
  <si>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</si>
  <si>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</si>
  <si>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</si>
  <si>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</si>
  <si>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</si>
  <si>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</si>
  <si>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</si>
  <si>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</si>
  <si>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</si>
  <si>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</si>
  <si>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</si>
  <si>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</si>
  <si>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</si>
  <si>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</si>
  <si>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</si>
  <si>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</si>
  <si>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</si>
  <si>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</si>
  <si>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</si>
  <si>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</si>
  <si>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</si>
  <si>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</si>
  <si>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</si>
  <si>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</si>
  <si>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</si>
  <si>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</si>
  <si>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</si>
  <si>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</si>
  <si>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</si>
  <si>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</si>
  <si>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</si>
  <si>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</si>
  <si>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</si>
  <si>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</si>
  <si>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</si>
  <si>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</si>
  <si>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</si>
  <si>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</si>
  <si>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</si>
  <si>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</si>
  <si>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</si>
  <si>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</si>
  <si>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</si>
  <si>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</si>
  <si>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</si>
  <si>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</si>
  <si>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</si>
  <si>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</si>
  <si>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</si>
  <si>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</si>
  <si>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</si>
  <si>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</si>
  <si>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</si>
  <si>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</si>
  <si>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</si>
  <si>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</si>
  <si>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</si>
  <si>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</si>
  <si>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</si>
  <si>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</si>
  <si>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</si>
  <si>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</si>
  <si>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</si>
  <si>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</si>
  <si>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</si>
  <si>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</si>
  <si>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</si>
  <si>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</si>
  <si>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</si>
  <si>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</si>
  <si>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</si>
  <si>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</si>
  <si>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</si>
  <si>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</si>
  <si>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</si>
  <si>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</si>
  <si>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</si>
  <si>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</si>
  <si>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</si>
  <si>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</si>
  <si>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</si>
  <si>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</si>
  <si>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</si>
  <si>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</si>
  <si>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</si>
  <si>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</si>
  <si>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</si>
  <si>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</si>
  <si>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</si>
  <si>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</si>
  <si>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</si>
  <si>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</si>
  <si>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</si>
  <si>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</si>
  <si>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</si>
  <si>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</si>
  <si>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</si>
  <si>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</si>
  <si>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</si>
  <si>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</si>
  <si>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</si>
  <si>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</si>
  <si>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</si>
  <si>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</si>
  <si>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</si>
  <si>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</si>
  <si>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</si>
  <si>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</si>
  <si>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</si>
  <si>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</si>
  <si>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</si>
  <si>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</si>
  <si>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</si>
  <si>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</si>
  <si>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</si>
  <si>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</si>
  <si>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</si>
  <si>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</si>
  <si>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</si>
  <si>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</si>
  <si>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</si>
  <si>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</si>
  <si>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</si>
  <si>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</si>
  <si>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</si>
  <si>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</si>
  <si>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</si>
  <si>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</si>
  <si>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</si>
  <si>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</si>
  <si>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</si>
  <si>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</si>
  <si>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</si>
  <si>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</si>
  <si>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</si>
  <si>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</si>
  <si>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</si>
  <si>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</si>
  <si>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</si>
  <si>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</si>
  <si>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</si>
  <si>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</si>
  <si>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</si>
  <si>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</si>
  <si>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</si>
  <si>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</si>
  <si>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</si>
  <si>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</si>
  <si>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</si>
  <si>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</si>
  <si>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</si>
  <si>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</si>
  <si>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</si>
  <si>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</si>
  <si>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</si>
  <si>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</si>
  <si>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</si>
  <si>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</si>
  <si>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</si>
  <si>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</si>
  <si>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</si>
  <si>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</si>
  <si>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</si>
  <si>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</si>
  <si>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</si>
  <si>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</si>
  <si>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</si>
  <si>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</si>
  <si>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</si>
  <si>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</si>
  <si>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</si>
  <si>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</si>
  <si>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</si>
  <si>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</si>
  <si>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</si>
  <si>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</si>
  <si>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</si>
  <si>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</si>
  <si>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</si>
  <si>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</si>
  <si>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</si>
  <si>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</si>
  <si>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</si>
  <si>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</si>
  <si>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</si>
  <si>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</si>
  <si>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</si>
  <si>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</si>
  <si>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</si>
  <si>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</si>
  <si>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</si>
  <si>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</si>
  <si>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</si>
  <si>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</si>
  <si>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</si>
  <si>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</si>
  <si>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</si>
  <si>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</si>
  <si>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</si>
  <si>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</si>
  <si>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</si>
  <si>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</si>
  <si>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</si>
  <si>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</si>
  <si>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</si>
  <si>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</si>
  <si>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</si>
  <si>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</si>
  <si>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</si>
  <si>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</si>
  <si>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</si>
  <si>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</si>
  <si>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</si>
  <si>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</si>
  <si>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</si>
  <si>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</si>
  <si>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</si>
  <si>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</si>
  <si>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</si>
  <si>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</si>
  <si>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</si>
  <si>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</si>
  <si>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</si>
  <si>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</si>
  <si>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</si>
  <si>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</si>
  <si>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</si>
  <si>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</si>
  <si>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</si>
  <si>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</si>
  <si>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</si>
  <si>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</si>
  <si>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</si>
  <si>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</si>
  <si>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</si>
  <si>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</si>
  <si>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</si>
  <si>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</si>
  <si>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</si>
  <si>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</si>
  <si>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</si>
  <si>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</si>
  <si>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</si>
  <si>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</si>
  <si>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</si>
  <si>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</si>
  <si>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</si>
  <si>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</si>
  <si>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</si>
  <si>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</si>
  <si>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</si>
  <si>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</si>
  <si>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</si>
  <si>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</si>
  <si>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</si>
  <si>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</si>
  <si>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</si>
  <si>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</si>
  <si>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</si>
  <si>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</si>
  <si>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</si>
  <si>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</si>
  <si>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</si>
  <si>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</si>
  <si>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</si>
  <si>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</si>
  <si>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</si>
  <si>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</si>
  <si>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</si>
  <si>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</si>
  <si>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</si>
  <si>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</si>
  <si>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</si>
  <si>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</si>
  <si>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</si>
  <si>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</si>
  <si>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</si>
  <si>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</si>
  <si>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</si>
  <si>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</si>
  <si>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</si>
  <si>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</si>
  <si>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</si>
  <si>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</si>
  <si>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</si>
  <si>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</si>
  <si>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</si>
  <si>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</si>
  <si>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</si>
  <si>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</si>
  <si>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</si>
  <si>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</si>
  <si>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</si>
  <si>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</si>
  <si>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</si>
  <si>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</si>
  <si>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</si>
  <si>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</si>
  <si>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</si>
  <si>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</si>
  <si>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</si>
  <si>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</si>
  <si>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</si>
  <si>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</si>
  <si>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</si>
  <si>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</si>
  <si>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</si>
  <si>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</si>
  <si>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</si>
  <si>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</si>
  <si>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</si>
  <si>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</si>
  <si>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</si>
  <si>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</si>
  <si>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</si>
  <si>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</si>
  <si>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</si>
  <si>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</si>
  <si>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</si>
  <si>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</si>
  <si>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</si>
  <si>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</si>
  <si>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</si>
  <si>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</si>
  <si>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</si>
  <si>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</si>
  <si>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</si>
  <si>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</si>
  <si>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</si>
  <si>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</si>
  <si>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</si>
  <si>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</si>
  <si>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</si>
  <si>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</si>
  <si>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</si>
  <si>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</si>
  <si>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</si>
  <si>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</si>
  <si>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</si>
  <si>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</si>
  <si>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</si>
  <si>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</si>
  <si>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</si>
  <si>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</si>
  <si>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</si>
  <si>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</si>
  <si>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</si>
  <si>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</si>
  <si>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</si>
  <si>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</si>
  <si>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</si>
  <si>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</si>
  <si>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</si>
  <si>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</si>
  <si>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</si>
  <si>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</si>
  <si>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</si>
  <si>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</si>
  <si>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</si>
  <si>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</si>
  <si>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</si>
  <si>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</si>
  <si>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</si>
  <si>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</si>
  <si>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</si>
  <si>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</si>
  <si>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</si>
  <si>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</si>
  <si>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</si>
  <si>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</si>
  <si>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</si>
  <si>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</si>
  <si>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</si>
  <si>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</si>
  <si>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</si>
  <si>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</si>
  <si>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</si>
  <si>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</si>
  <si>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</si>
  <si>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</si>
  <si>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</si>
  <si>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</si>
  <si>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</si>
  <si>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</si>
  <si>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</si>
  <si>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</si>
  <si>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</si>
  <si>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</si>
  <si>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</si>
  <si>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</si>
  <si>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</si>
  <si>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</si>
  <si>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</si>
  <si>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</si>
  <si>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</si>
  <si>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</si>
  <si>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</si>
  <si>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</si>
  <si>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</si>
  <si>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</si>
  <si>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</si>
  <si>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</si>
  <si>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</si>
  <si>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</si>
  <si>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</si>
  <si>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</si>
  <si>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</si>
  <si>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</si>
  <si>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</si>
  <si>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</si>
  <si>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</si>
  <si>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</si>
  <si>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</si>
  <si>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</si>
  <si>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</si>
  <si>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</si>
  <si>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</si>
  <si>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</si>
  <si>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</si>
  <si>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</si>
  <si>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</si>
  <si>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</si>
  <si>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</si>
  <si>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</si>
  <si>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</si>
  <si>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</si>
  <si>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</si>
  <si>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</si>
  <si>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</si>
  <si>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</si>
  <si>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</si>
  <si>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</si>
  <si>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</si>
  <si>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</si>
  <si>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</si>
  <si>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</si>
  <si>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</si>
  <si>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</si>
  <si>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</si>
  <si>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</si>
  <si>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</si>
  <si>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</si>
  <si>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</si>
  <si>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</si>
  <si>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</si>
  <si>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</si>
  <si>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</si>
  <si>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</si>
  <si>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</si>
  <si>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</si>
  <si>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</si>
  <si>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</si>
  <si>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</si>
  <si>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</si>
  <si>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</si>
  <si>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</si>
  <si>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</si>
  <si>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</si>
  <si>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</si>
  <si>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</si>
  <si>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</si>
  <si>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</si>
  <si>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</si>
  <si>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</si>
  <si>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</si>
  <si>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</si>
  <si>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</si>
  <si>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</si>
  <si>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</si>
  <si>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</si>
  <si>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</si>
  <si>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</si>
  <si>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</si>
  <si>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</si>
  <si>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</si>
  <si>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</si>
  <si>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</si>
  <si>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</si>
  <si>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</si>
  <si>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</si>
  <si>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</si>
  <si>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</si>
  <si>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</si>
  <si>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</si>
  <si>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</si>
  <si>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</si>
  <si>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</si>
  <si>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</si>
  <si>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</si>
  <si>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</si>
  <si>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</si>
  <si>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</si>
  <si>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</si>
  <si>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</si>
  <si>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</si>
  <si>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</si>
  <si>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</si>
  <si>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</si>
  <si>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</si>
  <si>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</si>
  <si>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</si>
  <si>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</si>
  <si>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</si>
  <si>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</si>
  <si>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</si>
  <si>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</si>
  <si>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</si>
  <si>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</si>
  <si>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</si>
  <si>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</si>
  <si>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</si>
  <si>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</si>
  <si>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</si>
  <si>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</si>
  <si>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</si>
  <si>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</si>
  <si>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</si>
  <si>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</si>
  <si>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</si>
  <si>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</si>
  <si>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</si>
  <si>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</si>
  <si>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</si>
  <si>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</si>
  <si>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</si>
  <si>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</si>
  <si>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</si>
  <si>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</si>
  <si>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</si>
  <si>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</si>
  <si>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</si>
  <si>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</si>
  <si>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</si>
  <si>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</si>
  <si>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</si>
  <si>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</si>
  <si>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</si>
  <si>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</si>
  <si>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</si>
  <si>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</si>
  <si>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</si>
  <si>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</si>
  <si>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</si>
  <si>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</si>
  <si>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</si>
  <si>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</si>
  <si>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</si>
  <si>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</si>
  <si>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</si>
  <si>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</si>
  <si>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</si>
  <si>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</si>
  <si>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</si>
  <si>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</si>
  <si>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</si>
  <si>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</si>
  <si>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</si>
  <si>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</si>
  <si>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</si>
  <si>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</si>
  <si>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</si>
  <si>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</si>
  <si>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</si>
  <si>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</si>
  <si>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</si>
  <si>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</si>
  <si>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</si>
  <si>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</si>
  <si>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</si>
  <si>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</si>
  <si>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</si>
  <si>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</si>
  <si>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</si>
  <si>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</si>
  <si>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</si>
  <si>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</si>
  <si>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</si>
  <si>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</si>
  <si>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</si>
  <si>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</si>
  <si>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</si>
  <si>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</si>
  <si>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</si>
  <si>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</si>
  <si>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</si>
  <si>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</si>
  <si>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</si>
  <si>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</si>
  <si>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</si>
  <si>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</si>
  <si>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</si>
  <si>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</si>
  <si>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</si>
  <si>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</si>
  <si>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</si>
  <si>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</si>
  <si>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</si>
  <si>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</si>
  <si>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</si>
  <si>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</si>
  <si>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</si>
  <si>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</si>
  <si>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</si>
  <si>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</si>
  <si>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</si>
  <si>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</si>
  <si>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</si>
  <si>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</si>
  <si>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</si>
  <si>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</si>
  <si>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</si>
  <si>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</si>
  <si>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</si>
  <si>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</si>
  <si>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</si>
  <si>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</si>
  <si>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</si>
  <si>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</si>
  <si>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</si>
  <si>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</si>
  <si>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</si>
  <si>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</si>
  <si>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</si>
  <si>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</si>
  <si>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</si>
  <si>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</si>
  <si>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</si>
  <si>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</si>
  <si>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</si>
  <si>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</si>
  <si>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</si>
  <si>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</si>
  <si>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</si>
  <si>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</si>
  <si>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</si>
  <si>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</si>
  <si>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</si>
  <si>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</si>
  <si>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</si>
  <si>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</si>
  <si>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</si>
  <si>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</si>
  <si>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</si>
  <si>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</si>
  <si>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</si>
  <si>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</si>
  <si>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</si>
  <si>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</si>
  <si>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</si>
  <si>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</si>
  <si>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</si>
  <si>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</si>
  <si>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</si>
  <si>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</si>
  <si>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</si>
  <si>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</si>
  <si>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</si>
  <si>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</si>
  <si>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</si>
  <si>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</si>
  <si>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</si>
  <si>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</si>
  <si>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</si>
  <si>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</si>
  <si>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</si>
  <si>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</si>
  <si>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</si>
  <si>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</si>
  <si>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</si>
  <si>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</si>
  <si>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</si>
  <si>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</si>
  <si>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</si>
  <si>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</si>
  <si>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</si>
  <si>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</si>
  <si>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</si>
  <si>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</si>
  <si>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</si>
  <si>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</si>
  <si>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</si>
  <si>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</si>
  <si>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</si>
  <si>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</si>
  <si>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</si>
  <si>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</si>
  <si>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</si>
  <si>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</si>
  <si>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</si>
  <si>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</si>
  <si>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</si>
  <si>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</si>
  <si>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</si>
  <si>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</si>
  <si>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</si>
  <si>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</si>
  <si>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</si>
  <si>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</si>
  <si>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</si>
  <si>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</si>
  <si>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</si>
  <si>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</si>
  <si>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</si>
  <si>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</si>
  <si>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</si>
  <si>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</si>
  <si>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</si>
  <si>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</si>
  <si>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</si>
  <si>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</si>
  <si>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</si>
  <si>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</si>
  <si>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</si>
  <si>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</si>
  <si>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</si>
  <si>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</si>
  <si>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</si>
  <si>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</si>
  <si>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</si>
  <si>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</si>
  <si>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</si>
  <si>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</si>
  <si>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</si>
  <si>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</si>
  <si>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</si>
  <si>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</si>
  <si>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</si>
  <si>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</si>
  <si>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</si>
  <si>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</si>
  <si>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</si>
  <si>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</si>
  <si>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</si>
  <si>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</si>
  <si>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</si>
  <si>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</si>
  <si>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</si>
  <si>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</si>
  <si>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</si>
  <si>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</si>
  <si>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</si>
  <si>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</si>
  <si>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</si>
  <si>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</si>
  <si>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</si>
  <si>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</si>
  <si>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</si>
  <si>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</si>
  <si>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</si>
  <si>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</si>
  <si>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</si>
  <si>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</si>
  <si>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</si>
  <si>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</si>
  <si>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</si>
  <si>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</si>
  <si>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</si>
  <si>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</si>
  <si>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</si>
  <si>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</si>
  <si>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</si>
  <si>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</si>
  <si>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</si>
  <si>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</si>
  <si>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</si>
  <si>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</si>
  <si>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</si>
  <si>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</si>
  <si>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</si>
  <si>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</si>
  <si>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</si>
  <si>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</si>
  <si>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</si>
  <si>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</si>
  <si>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</si>
  <si>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</si>
  <si>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</si>
  <si>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</si>
  <si>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</si>
  <si>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</si>
  <si>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</si>
  <si>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</si>
  <si>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</si>
  <si>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</si>
  <si>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</si>
  <si>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</si>
  <si>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</si>
  <si>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</si>
  <si>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</si>
  <si>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</si>
  <si>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</si>
  <si>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</si>
  <si>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</si>
  <si>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</si>
  <si>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</si>
  <si>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</si>
  <si>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</si>
  <si>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</si>
  <si>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</si>
  <si>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</si>
  <si>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</si>
  <si>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</si>
  <si>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</si>
  <si>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</si>
  <si>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</si>
  <si>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</si>
  <si>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</si>
  <si>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</si>
  <si>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</si>
  <si>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</si>
  <si>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</si>
  <si>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</si>
  <si>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</si>
  <si>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</si>
  <si>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</si>
  <si>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</si>
  <si>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</si>
  <si>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</si>
  <si>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</si>
  <si>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</si>
  <si>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</si>
  <si>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</si>
  <si>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</si>
  <si>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</si>
  <si>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</si>
  <si>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</si>
  <si>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</si>
  <si>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</si>
  <si>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</si>
  <si>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</si>
  <si>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</si>
  <si>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</si>
  <si>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</si>
  <si>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</si>
  <si>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</si>
  <si>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</si>
  <si>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</si>
  <si>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</si>
  <si>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</si>
  <si>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</si>
  <si>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</si>
  <si>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</si>
  <si>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</si>
  <si>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</si>
  <si>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</si>
  <si>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</si>
  <si>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</si>
  <si>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</si>
  <si>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</si>
  <si>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</si>
  <si>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</si>
  <si>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</si>
  <si>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</si>
  <si>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</si>
  <si>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</si>
  <si>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</si>
  <si>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</si>
  <si>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</si>
  <si>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</si>
  <si>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</si>
  <si>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</si>
  <si>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</si>
  <si>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</si>
  <si>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</si>
  <si>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</si>
  <si>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</si>
  <si>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</si>
  <si>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</si>
  <si>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</si>
  <si>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</si>
  <si>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</si>
  <si>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</si>
  <si>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</si>
  <si>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</si>
  <si>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</si>
  <si>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</si>
  <si>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</si>
  <si>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</si>
  <si>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</si>
  <si>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</si>
  <si>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</si>
  <si>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</si>
  <si>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</si>
  <si>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</si>
  <si>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</si>
  <si>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</si>
  <si>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</si>
  <si>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</si>
  <si>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</si>
  <si>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</si>
  <si>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</si>
  <si>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</si>
  <si>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</si>
  <si>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</si>
  <si>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</si>
  <si>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</si>
  <si>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</si>
  <si>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</si>
  <si>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</si>
  <si>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</si>
  <si>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</si>
  <si>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</si>
  <si>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</si>
  <si>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</si>
  <si>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</si>
  <si>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</si>
  <si>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</si>
  <si>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</si>
  <si>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</si>
  <si>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</si>
  <si>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</si>
  <si>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</si>
  <si>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</si>
  <si>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</si>
  <si>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</si>
  <si>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</si>
  <si>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</si>
  <si>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</si>
  <si>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</si>
  <si>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</si>
  <si>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</si>
  <si>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</si>
  <si>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</si>
  <si>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</si>
  <si>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</si>
  <si>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</si>
  <si>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</si>
  <si>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</si>
  <si>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</si>
  <si>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</si>
  <si>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</si>
  <si>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</si>
  <si>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</si>
  <si>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</si>
  <si>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</si>
  <si>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</si>
  <si>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</si>
  <si>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</si>
  <si>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</si>
  <si>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</si>
  <si>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</si>
  <si>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</si>
  <si>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</si>
  <si>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</si>
  <si>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</si>
  <si>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</si>
  <si>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</si>
  <si>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</si>
  <si>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</si>
  <si>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</si>
  <si>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</si>
  <si>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</si>
  <si>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</si>
  <si>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</si>
  <si>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</si>
  <si>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</si>
  <si>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</si>
  <si>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</si>
  <si>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</si>
  <si>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</si>
  <si>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</si>
  <si>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</si>
  <si>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</si>
  <si>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</si>
  <si>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</si>
  <si>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</si>
  <si>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</si>
  <si>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</si>
  <si>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</si>
  <si>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</si>
  <si>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</si>
  <si>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</si>
  <si>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</si>
  <si>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</si>
  <si>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</si>
  <si>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</si>
  <si>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</si>
  <si>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</si>
  <si>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</si>
  <si>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</si>
  <si>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</si>
  <si>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</si>
  <si>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</si>
  <si>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</si>
  <si>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</si>
  <si>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</si>
  <si>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</si>
  <si>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</si>
  <si>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</si>
  <si>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</si>
  <si>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</si>
  <si>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</si>
  <si>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</si>
  <si>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</si>
  <si>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</si>
  <si>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</si>
  <si>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</si>
  <si>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</si>
  <si>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</si>
  <si>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</si>
  <si>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</si>
  <si>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</si>
  <si>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</si>
  <si>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</si>
  <si>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</si>
  <si>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</si>
  <si>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</si>
  <si>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</si>
  <si>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</si>
  <si>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</si>
  <si>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</si>
  <si>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</si>
  <si>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</si>
  <si>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</si>
  <si>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</si>
  <si>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</si>
  <si>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</si>
  <si>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</si>
  <si>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</si>
  <si>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</si>
  <si>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</si>
  <si>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</si>
  <si>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</si>
  <si>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</si>
  <si>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</si>
  <si>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</si>
  <si>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</si>
  <si>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</si>
  <si>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</si>
  <si>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</si>
  <si>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</si>
  <si>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</si>
  <si>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</si>
  <si>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</si>
  <si>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</si>
  <si>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</si>
  <si>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</si>
  <si>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</si>
  <si>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</si>
  <si>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</si>
  <si>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</si>
  <si>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</si>
  <si>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</si>
  <si>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</si>
  <si>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</si>
  <si>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</si>
  <si>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</si>
  <si>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</si>
  <si>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</si>
  <si>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</si>
  <si>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</si>
  <si>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</si>
  <si>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</si>
  <si>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</si>
  <si>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</si>
  <si>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</si>
  <si>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</si>
  <si>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</si>
  <si>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</si>
  <si>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</si>
  <si>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</si>
  <si>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</si>
  <si>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</si>
  <si>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</si>
  <si>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</si>
  <si>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</si>
  <si>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</si>
  <si>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</si>
  <si>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</si>
  <si>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</si>
  <si>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</si>
  <si>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</si>
  <si>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</si>
  <si>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</si>
  <si>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</si>
  <si>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</si>
  <si>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</si>
  <si>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</si>
  <si>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</si>
  <si>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</si>
  <si>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</si>
  <si>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</si>
  <si>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</si>
  <si>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</si>
  <si>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</si>
  <si>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</si>
  <si>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</si>
  <si>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</si>
  <si>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</si>
  <si>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</si>
  <si>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</si>
  <si>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</si>
  <si>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</si>
  <si>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</si>
  <si>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</si>
  <si>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</si>
  <si>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</si>
  <si>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</si>
  <si>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</si>
  <si>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</si>
  <si>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</si>
  <si>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</si>
  <si>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</si>
  <si>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</si>
  <si>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</si>
  <si>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</si>
  <si>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</si>
  <si>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</si>
  <si>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</si>
  <si>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</si>
  <si>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</si>
  <si>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</si>
  <si>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</si>
  <si>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</si>
  <si>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</si>
  <si>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</si>
  <si>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</si>
  <si>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</si>
  <si>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</si>
  <si>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</si>
  <si>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</si>
  <si>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</si>
  <si>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</si>
  <si>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</si>
  <si>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</si>
  <si>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</si>
  <si>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</si>
  <si>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</si>
  <si>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</si>
  <si>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</si>
  <si>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</si>
  <si>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</si>
  <si>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</si>
  <si>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</si>
  <si>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</si>
  <si>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</si>
  <si>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</si>
  <si>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</si>
  <si>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</si>
  <si>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</si>
  <si>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</si>
  <si>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</si>
  <si>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</si>
  <si>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</si>
  <si>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</si>
  <si>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</si>
  <si>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</si>
  <si>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</si>
  <si>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</si>
  <si>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</si>
  <si>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</si>
  <si>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</si>
  <si>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</si>
  <si>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</si>
  <si>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</si>
  <si>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</si>
  <si>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</si>
  <si>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</si>
  <si>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</si>
  <si>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</si>
  <si>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</si>
  <si>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</si>
  <si>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</si>
  <si>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</si>
  <si>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</si>
  <si>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</si>
  <si>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</si>
  <si>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</si>
  <si>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</si>
  <si>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</si>
  <si>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</si>
  <si>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</si>
  <si>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</si>
  <si>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</si>
  <si>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</si>
  <si>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</si>
  <si>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</si>
  <si>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</si>
  <si>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</si>
  <si>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</si>
  <si>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</si>
  <si>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</si>
  <si>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</si>
  <si>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</si>
  <si>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</si>
  <si>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</si>
  <si>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</si>
  <si>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</si>
  <si>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</si>
  <si>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</si>
  <si>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</si>
  <si>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</si>
  <si>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</si>
  <si>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</si>
  <si>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</si>
  <si>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</si>
  <si>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</si>
  <si>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</si>
  <si>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</si>
  <si>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</si>
  <si>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</si>
  <si>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</si>
  <si>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</si>
  <si>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</si>
  <si>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</si>
  <si>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</si>
  <si>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</si>
  <si>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</si>
  <si>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</si>
  <si>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</si>
  <si>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</si>
  <si>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</si>
  <si>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</si>
  <si>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</si>
  <si>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</si>
  <si>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</si>
  <si>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</si>
  <si>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</si>
  <si>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</si>
  <si>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</si>
  <si>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</si>
  <si>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</si>
  <si>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</si>
  <si>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</si>
  <si>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</si>
  <si>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</si>
  <si>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</si>
  <si>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</si>
  <si>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</si>
  <si>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</si>
  <si>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</si>
  <si>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</si>
  <si>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</si>
  <si>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</si>
  <si>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</si>
  <si>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</si>
  <si>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</si>
  <si>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</si>
  <si>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</si>
  <si>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</si>
  <si>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</si>
  <si>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</si>
  <si>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</si>
  <si>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</si>
  <si>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</si>
  <si>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</si>
  <si>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</si>
  <si>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</si>
  <si>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</si>
  <si>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</si>
  <si>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</si>
  <si>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</si>
  <si>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</si>
  <si>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</si>
  <si>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</si>
  <si>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</si>
  <si>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</si>
  <si>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</si>
  <si>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</si>
  <si>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</si>
  <si>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</si>
  <si>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</si>
  <si>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</si>
  <si>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</si>
  <si>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</si>
  <si>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</si>
  <si>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</si>
  <si>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</si>
  <si>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</si>
  <si>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</si>
  <si>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</si>
  <si>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</si>
  <si>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</si>
  <si>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</si>
  <si>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</si>
  <si>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</si>
  <si>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</si>
  <si>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</si>
  <si>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</si>
  <si>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</si>
  <si>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</si>
  <si>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</si>
  <si>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</si>
  <si>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</si>
  <si>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</si>
  <si>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</si>
  <si>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</si>
  <si>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</si>
  <si>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</si>
  <si>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</si>
  <si>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</si>
  <si>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</si>
  <si>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</si>
  <si>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</si>
  <si>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</si>
  <si>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</si>
  <si>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</si>
  <si>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</si>
  <si>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</si>
  <si>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</si>
  <si>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</si>
  <si>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</si>
  <si>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</si>
  <si>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</si>
  <si>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</si>
  <si>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</si>
  <si>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</si>
  <si>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</si>
  <si>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</si>
  <si>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</si>
  <si>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</si>
  <si>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</si>
  <si>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</si>
  <si>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</si>
  <si>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</si>
  <si>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</si>
  <si>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</si>
  <si>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</si>
  <si>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</si>
  <si>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</si>
  <si>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</si>
  <si>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</si>
  <si>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</si>
  <si>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</si>
  <si>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</si>
  <si>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</si>
  <si>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</si>
  <si>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</si>
  <si>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</si>
  <si>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</si>
  <si>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</si>
  <si>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</si>
  <si>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</si>
  <si>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</si>
  <si>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</si>
  <si>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</si>
  <si>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</si>
  <si>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</si>
  <si>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</si>
  <si>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</si>
  <si>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</si>
  <si>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</si>
  <si>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</si>
  <si>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</si>
  <si>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</si>
  <si>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</si>
  <si>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</si>
  <si>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</si>
  <si>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</si>
  <si>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</si>
  <si>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</si>
  <si>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</si>
  <si>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</si>
  <si>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</si>
  <si>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</si>
  <si>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</si>
  <si>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</si>
  <si>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</si>
  <si>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</si>
  <si>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</si>
  <si>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</si>
  <si>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</si>
  <si>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</si>
  <si>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</si>
  <si>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</si>
  <si>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</si>
  <si>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</si>
  <si>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</si>
  <si>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</si>
  <si>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</si>
  <si>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</si>
  <si>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</si>
  <si>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</si>
  <si>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</si>
  <si>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</si>
  <si>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</si>
  <si>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</si>
  <si>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</si>
  <si>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</si>
  <si>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</si>
  <si>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</si>
  <si>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</si>
  <si>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</si>
  <si>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</si>
  <si>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</si>
  <si>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</si>
  <si>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</si>
  <si>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</si>
  <si>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</si>
  <si>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</si>
  <si>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</si>
  <si>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</si>
  <si>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</si>
  <si>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</si>
  <si>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</si>
  <si>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</si>
  <si>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</si>
  <si>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</si>
  <si>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</si>
  <si>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</si>
  <si>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</si>
  <si>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</si>
  <si>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</si>
  <si>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</si>
  <si>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</si>
  <si>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</si>
  <si>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</si>
  <si>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</si>
  <si>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</si>
  <si>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</si>
  <si>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</si>
  <si>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</si>
  <si>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</si>
  <si>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</si>
  <si>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</si>
  <si>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</si>
  <si>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</si>
  <si>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</si>
  <si>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</si>
  <si>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</si>
  <si>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</si>
  <si>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</si>
  <si>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</si>
  <si>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</si>
  <si>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</si>
  <si>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</si>
  <si>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</si>
  <si>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</si>
  <si>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</si>
  <si>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</si>
  <si>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</si>
  <si>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</si>
  <si>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</si>
  <si>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</si>
  <si>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</si>
  <si>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</si>
  <si>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</si>
  <si>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</si>
  <si>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</si>
  <si>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</si>
  <si>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</si>
  <si>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</si>
  <si>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</si>
  <si>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</si>
  <si>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</si>
  <si>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</si>
  <si>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</si>
  <si>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</si>
  <si>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</si>
  <si>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</si>
  <si>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</si>
  <si>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</si>
  <si>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</si>
  <si>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</si>
  <si>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</si>
  <si>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</si>
  <si>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</si>
  <si>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</si>
  <si>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</si>
  <si>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</si>
  <si>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</si>
  <si>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</si>
  <si>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</si>
  <si>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</si>
  <si>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</si>
  <si>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</si>
  <si>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</si>
  <si>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</si>
  <si>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</si>
  <si>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</si>
  <si>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</si>
  <si>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</si>
  <si>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</si>
  <si>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</si>
  <si>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</si>
  <si>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</si>
  <si>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</si>
  <si>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</si>
  <si>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</si>
  <si>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</si>
  <si>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</si>
  <si>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</si>
  <si>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</si>
  <si>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</si>
  <si>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</si>
  <si>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</si>
  <si>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</si>
  <si>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</si>
  <si>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</si>
  <si>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</si>
  <si>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</si>
  <si>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</si>
  <si>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</si>
  <si>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</si>
  <si>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</si>
  <si>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</si>
  <si>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</si>
  <si>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</si>
  <si>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</si>
  <si>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</si>
  <si>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</si>
  <si>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</si>
  <si>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</si>
  <si>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</si>
  <si>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</si>
  <si>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</si>
  <si>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</si>
  <si>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</si>
  <si>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</si>
  <si>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</si>
  <si>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</si>
  <si>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</si>
  <si>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</si>
  <si>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</si>
  <si>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</si>
  <si>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</si>
  <si>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</si>
  <si>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</si>
  <si>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</si>
  <si>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</si>
  <si>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</si>
  <si>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</si>
  <si>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</si>
  <si>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</si>
  <si>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</si>
  <si>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</si>
  <si>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</si>
  <si>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</si>
  <si>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</si>
  <si>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</si>
  <si>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</si>
  <si>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</si>
  <si>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</si>
  <si>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</si>
  <si>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</si>
  <si>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</si>
  <si>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</si>
  <si>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</si>
  <si>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</si>
  <si>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</si>
  <si>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</si>
  <si>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</si>
  <si>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</si>
  <si>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</si>
  <si>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</si>
  <si>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</si>
  <si>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</si>
  <si>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</si>
  <si>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</si>
  <si>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</si>
  <si>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</si>
  <si>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</si>
  <si>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</si>
  <si>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</si>
  <si>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</si>
  <si>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</si>
  <si>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</si>
  <si>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</si>
  <si>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</si>
  <si>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</si>
  <si>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</si>
  <si>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</si>
  <si>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</si>
  <si>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</si>
  <si>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</si>
  <si>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</si>
  <si>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</si>
  <si>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</si>
  <si>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</si>
  <si>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</si>
  <si>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</si>
  <si>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</si>
  <si>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</si>
  <si>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</si>
  <si>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</si>
  <si>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</si>
  <si>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</si>
  <si>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</si>
  <si>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</si>
  <si>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</si>
  <si>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</si>
  <si>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</si>
  <si>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</si>
  <si>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</si>
  <si>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</si>
  <si>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</si>
  <si>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</si>
  <si>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</si>
  <si>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</si>
  <si>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</si>
  <si>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</si>
  <si>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</si>
  <si>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</si>
  <si>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</si>
  <si>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</si>
  <si>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</si>
  <si>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</si>
  <si>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</si>
  <si>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</si>
  <si>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</si>
  <si>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</si>
  <si>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</si>
  <si>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</si>
  <si>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</si>
  <si>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</si>
  <si>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</si>
  <si>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</si>
  <si>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</si>
  <si>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</si>
  <si>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</si>
  <si>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</si>
  <si>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</si>
  <si>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</si>
  <si>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</si>
  <si>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</si>
  <si>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</si>
  <si>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</si>
  <si>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</si>
  <si>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</si>
  <si>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</si>
  <si>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</si>
  <si>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</si>
  <si>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</si>
  <si>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</si>
  <si>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</si>
  <si>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</si>
  <si>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</si>
  <si>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</si>
  <si>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</si>
  <si>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</si>
  <si>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</si>
  <si>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</si>
  <si>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</si>
  <si>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</si>
  <si>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</si>
  <si>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</si>
  <si>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</si>
  <si>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</si>
  <si>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</si>
  <si>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</si>
  <si>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</si>
  <si>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</si>
  <si>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</si>
  <si>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</si>
  <si>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</si>
  <si>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</si>
  <si>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</si>
  <si>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</si>
  <si>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</si>
  <si>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</si>
  <si>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</si>
  <si>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</si>
  <si>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</si>
  <si>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</si>
  <si>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</si>
  <si>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</si>
  <si>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</si>
  <si>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</si>
  <si>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</si>
  <si>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</si>
  <si>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</si>
  <si>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</si>
  <si>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</si>
  <si>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</si>
  <si>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</si>
  <si>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</si>
  <si>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</si>
  <si>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</si>
  <si>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</si>
  <si>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</si>
  <si>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</si>
  <si>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</si>
  <si>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</si>
  <si>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</si>
  <si>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</si>
  <si>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</si>
  <si>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</si>
  <si>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</si>
  <si>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</si>
  <si>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</si>
  <si>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</si>
  <si>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</si>
  <si>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</si>
  <si>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</si>
  <si>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</si>
  <si>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</si>
  <si>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</si>
  <si>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</si>
  <si>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</si>
  <si>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</si>
  <si>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</si>
  <si>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</si>
  <si>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</si>
  <si>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</si>
  <si>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</si>
  <si>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</si>
  <si>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</si>
  <si>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</si>
  <si>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</si>
  <si>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</si>
  <si>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</si>
  <si>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</si>
  <si>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</si>
  <si>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</si>
  <si>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</si>
  <si>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</si>
  <si>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</si>
  <si>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</si>
  <si>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</si>
  <si>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</si>
  <si>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</si>
  <si>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</si>
  <si>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</si>
  <si>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</si>
  <si>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</si>
  <si>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</si>
  <si>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</si>
  <si>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</si>
  <si>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</si>
  <si>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</si>
  <si>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</si>
  <si>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</si>
  <si>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</si>
  <si>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</si>
  <si>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</si>
  <si>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</si>
  <si>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</si>
  <si>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</si>
  <si>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</si>
  <si>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</si>
  <si>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</si>
  <si>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</si>
  <si>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</si>
  <si>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</si>
  <si>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</si>
  <si>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</si>
  <si>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</si>
  <si>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</si>
  <si>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</si>
  <si>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</si>
  <si>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</si>
  <si>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</si>
  <si>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</si>
  <si>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</si>
  <si>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</si>
  <si>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</si>
  <si>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</si>
  <si>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</si>
  <si>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</si>
  <si>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</si>
  <si>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</si>
  <si>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</si>
  <si>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</si>
  <si>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</si>
  <si>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</si>
  <si>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</si>
  <si>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</si>
  <si>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</si>
  <si>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</si>
  <si>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</si>
  <si>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</si>
  <si>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</si>
  <si>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</si>
  <si>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</si>
  <si>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</si>
  <si>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</si>
  <si>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</si>
  <si>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</si>
  <si>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</si>
  <si>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</si>
  <si>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</si>
  <si>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</si>
  <si>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</si>
  <si>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</si>
  <si>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</si>
  <si>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</si>
  <si>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</si>
  <si>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</si>
  <si>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</si>
  <si>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</si>
  <si>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</si>
  <si>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</si>
  <si>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</si>
  <si>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</si>
  <si>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</si>
  <si>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</si>
  <si>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</si>
  <si>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</si>
  <si>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</si>
  <si>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</si>
  <si>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</si>
  <si>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</si>
  <si>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</si>
  <si>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</si>
  <si>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</si>
  <si>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</si>
  <si>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</si>
  <si>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</si>
  <si>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</si>
  <si>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</si>
  <si>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</si>
  <si>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</si>
  <si>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</si>
  <si>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</si>
  <si>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</si>
  <si>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</si>
  <si>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</si>
  <si>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</si>
  <si>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</si>
  <si>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</si>
  <si>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</si>
  <si>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</si>
  <si>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</si>
  <si>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</si>
  <si>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</si>
  <si>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</si>
  <si>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</si>
  <si>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</si>
  <si>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</si>
  <si>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</si>
  <si>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</si>
  <si>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</si>
  <si>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</si>
  <si>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</si>
  <si>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</si>
  <si>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</si>
  <si>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</si>
  <si>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</si>
  <si>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</si>
  <si>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</si>
  <si>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</si>
  <si>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</si>
  <si>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</si>
  <si>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</si>
  <si>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</si>
  <si>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</si>
  <si>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</si>
  <si>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</si>
  <si>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</si>
  <si>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</si>
  <si>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</si>
  <si>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</si>
  <si>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</si>
  <si>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</si>
  <si>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</si>
  <si>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</si>
  <si>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</si>
  <si>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</si>
  <si>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</si>
  <si>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</si>
  <si>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</si>
  <si>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</si>
  <si>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</si>
  <si>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</si>
  <si>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</si>
  <si>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</si>
  <si>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</si>
  <si>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</si>
  <si>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</si>
  <si>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</si>
  <si>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</si>
  <si>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</si>
  <si>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</si>
  <si>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</si>
  <si>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</si>
  <si>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</si>
  <si>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</si>
  <si>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</si>
  <si>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</si>
  <si>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</si>
  <si>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</si>
  <si>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</si>
  <si>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</si>
  <si>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</si>
  <si>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</si>
  <si>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</si>
  <si>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</si>
  <si>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</si>
  <si>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</si>
  <si>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</si>
  <si>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</si>
  <si>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</si>
  <si>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</si>
  <si>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</si>
  <si>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</si>
  <si>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</si>
  <si>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</si>
  <si>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</si>
  <si>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</si>
  <si>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</si>
  <si>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</si>
  <si>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</si>
  <si>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</si>
  <si>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</si>
  <si>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</si>
  <si>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</si>
  <si>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</si>
  <si>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</si>
  <si>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</si>
  <si>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</si>
  <si>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</si>
  <si>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</si>
  <si>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</si>
  <si>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</si>
  <si>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</si>
  <si>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</si>
  <si>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</si>
  <si>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</si>
  <si>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</si>
  <si>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</si>
  <si>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</si>
  <si>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</si>
  <si>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</si>
  <si>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</si>
  <si>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</si>
  <si>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</si>
  <si>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</si>
  <si>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</si>
  <si>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</si>
  <si>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</si>
  <si>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</si>
  <si>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</si>
  <si>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</si>
  <si>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</si>
  <si>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</si>
  <si>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</si>
  <si>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</si>
  <si>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</si>
  <si>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</si>
  <si>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</si>
  <si>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</si>
  <si>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</si>
  <si>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</si>
  <si>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</si>
  <si>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</si>
  <si>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</si>
  <si>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</si>
  <si>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</si>
  <si>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</si>
  <si>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</si>
  <si>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</si>
  <si>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</si>
  <si>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</si>
  <si>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</si>
  <si>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</si>
  <si>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</si>
  <si>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</si>
  <si>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</si>
  <si>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</si>
  <si>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</si>
  <si>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</si>
  <si>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</si>
  <si>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</si>
  <si>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</si>
  <si>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</si>
  <si>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</si>
  <si>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</si>
  <si>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</si>
  <si>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</si>
  <si>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</si>
  <si>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</si>
  <si>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</si>
  <si>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</si>
  <si>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</si>
  <si>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</si>
  <si>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</si>
  <si>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</si>
  <si>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</si>
  <si>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</si>
  <si>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</si>
  <si>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</si>
  <si>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</si>
  <si>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</si>
  <si>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</si>
  <si>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</si>
  <si>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</si>
  <si>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</si>
  <si>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</si>
  <si>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</si>
  <si>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</si>
  <si>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</si>
  <si>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</si>
  <si>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</si>
  <si>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</si>
  <si>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</si>
  <si>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</si>
  <si>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</si>
  <si>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</si>
  <si>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</si>
  <si>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</si>
  <si>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</si>
  <si>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</si>
  <si>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</si>
  <si>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</si>
  <si>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</si>
  <si>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</si>
  <si>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</si>
  <si>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</si>
  <si>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</si>
  <si>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</si>
  <si>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</si>
  <si>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</si>
  <si>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</si>
  <si>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</si>
  <si>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</si>
  <si>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</si>
  <si>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</si>
  <si>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</si>
  <si>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</si>
  <si>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</si>
  <si>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</si>
  <si>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</si>
  <si>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</si>
  <si>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</si>
  <si>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</si>
  <si>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</si>
  <si>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</si>
  <si>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</si>
  <si>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</si>
  <si>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</si>
  <si>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</si>
  <si>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</si>
  <si>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</si>
  <si>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</si>
  <si>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</si>
  <si>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</si>
  <si>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</si>
  <si>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</si>
  <si>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</si>
  <si>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</si>
  <si>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</si>
  <si>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</si>
  <si>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</si>
  <si>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</si>
  <si>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</si>
  <si>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</si>
  <si>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</si>
  <si>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</si>
  <si>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</si>
  <si>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</si>
  <si>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</si>
  <si>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</si>
  <si>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</si>
  <si>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</si>
  <si>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</si>
  <si>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</si>
  <si>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</si>
  <si>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</si>
  <si>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</si>
  <si>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</si>
  <si>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</si>
  <si>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</si>
  <si>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</si>
  <si>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</si>
  <si>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</si>
  <si>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</si>
  <si>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</si>
  <si>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</si>
  <si>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</si>
  <si>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</si>
  <si>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</si>
  <si>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</si>
  <si>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</si>
  <si>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</si>
  <si>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</si>
  <si>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</si>
  <si>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</si>
  <si>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</si>
  <si>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</si>
  <si>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</si>
  <si>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</si>
  <si>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</si>
  <si>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</si>
  <si>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</si>
  <si>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</si>
  <si>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</si>
  <si>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</si>
  <si>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</si>
  <si>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</si>
  <si>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</si>
  <si>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</si>
  <si>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</si>
  <si>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</si>
  <si>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</si>
  <si>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</si>
  <si>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</si>
  <si>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</si>
  <si>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</si>
  <si>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</si>
  <si>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</si>
  <si>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</si>
  <si>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</si>
  <si>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</si>
  <si>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</si>
  <si>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</si>
  <si>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</si>
  <si>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</si>
  <si>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</si>
  <si>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</si>
  <si>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</si>
  <si>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</si>
  <si>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</si>
  <si>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</si>
  <si>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</si>
  <si>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</si>
  <si>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</si>
  <si>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</si>
  <si>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</si>
  <si>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</si>
  <si>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</si>
  <si>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</si>
  <si>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</si>
  <si>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</si>
  <si>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</si>
  <si>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</si>
  <si>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</si>
  <si>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</si>
  <si>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</si>
  <si>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</si>
  <si>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</si>
  <si>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</si>
  <si>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</si>
  <si>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</si>
  <si>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</si>
  <si>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</si>
  <si>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</si>
  <si>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</si>
  <si>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</si>
  <si>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</si>
  <si>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</si>
  <si>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</si>
  <si>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</si>
  <si>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</si>
  <si>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</si>
  <si>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</si>
  <si>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</si>
  <si>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</si>
  <si>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</si>
  <si>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</si>
  <si>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</si>
  <si>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</si>
  <si>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</si>
  <si>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</si>
  <si>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</si>
  <si>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</si>
  <si>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</si>
  <si>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</si>
  <si>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</si>
  <si>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</si>
  <si>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</si>
  <si>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</si>
  <si>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</si>
  <si>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</si>
  <si>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</si>
  <si>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</si>
  <si>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</si>
  <si>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</si>
  <si>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</si>
  <si>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</si>
  <si>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</si>
  <si>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</si>
  <si>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</si>
  <si>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</si>
  <si>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</si>
  <si>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</si>
  <si>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</si>
  <si>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</si>
  <si>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</si>
  <si>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</si>
  <si>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</si>
  <si>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</si>
  <si>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</si>
  <si>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</si>
  <si>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</si>
  <si>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</si>
  <si>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</si>
  <si>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</si>
  <si>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</si>
  <si>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</si>
  <si>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</si>
  <si>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</si>
  <si>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</si>
  <si>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</si>
  <si>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</si>
  <si>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</si>
  <si>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</si>
  <si>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</si>
  <si>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</si>
  <si>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</si>
  <si>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</si>
  <si>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</si>
  <si>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</si>
  <si>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</si>
  <si>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</si>
  <si>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</si>
  <si>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</si>
  <si>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</si>
  <si>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</si>
  <si>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</si>
  <si>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</si>
  <si>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</si>
  <si>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</si>
  <si>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</si>
  <si>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</si>
  <si>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</si>
  <si>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</si>
  <si>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</si>
  <si>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</si>
  <si>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</si>
  <si>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</si>
  <si>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</si>
  <si>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</si>
  <si>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</si>
  <si>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</si>
  <si>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</si>
  <si>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</si>
  <si>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</si>
  <si>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</si>
  <si>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</si>
  <si>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</si>
  <si>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</si>
  <si>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</si>
  <si>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</si>
  <si>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</si>
  <si>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</si>
  <si>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</si>
  <si>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</si>
  <si>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</si>
  <si>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</si>
  <si>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</si>
  <si>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</si>
  <si>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</si>
  <si>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</si>
  <si>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</si>
  <si>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</si>
  <si>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</si>
  <si>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</si>
  <si>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</si>
  <si>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</si>
  <si>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</si>
  <si>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</si>
  <si>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</si>
  <si>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</si>
  <si>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</si>
  <si>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</si>
  <si>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</si>
  <si>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</si>
  <si>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</si>
  <si>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</si>
  <si>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</si>
  <si>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</si>
  <si>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</si>
  <si>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</si>
  <si>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</si>
  <si>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</si>
  <si>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</si>
  <si>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</si>
  <si>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</si>
  <si>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</si>
  <si>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</si>
  <si>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</si>
  <si>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</si>
  <si>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</si>
  <si>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</si>
  <si>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</si>
  <si>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</si>
  <si>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</si>
  <si>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</si>
  <si>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</si>
  <si>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</si>
  <si>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</si>
  <si>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</si>
  <si>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</si>
  <si>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</si>
  <si>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</si>
  <si>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</si>
  <si>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</si>
  <si>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</si>
  <si>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</si>
  <si>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</si>
  <si>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</si>
  <si>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</si>
  <si>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</si>
  <si>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</si>
  <si>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</si>
  <si>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</si>
  <si>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</si>
  <si>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</si>
  <si>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</si>
  <si>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</si>
  <si>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</si>
  <si>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</si>
  <si>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</si>
  <si>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</si>
  <si>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</si>
  <si>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</si>
  <si>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</si>
  <si>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</si>
  <si>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</si>
  <si>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</si>
  <si>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</si>
  <si>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</si>
  <si>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</si>
  <si>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</si>
  <si>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</si>
  <si>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</si>
  <si>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</si>
  <si>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</si>
  <si>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</si>
  <si>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</si>
  <si>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</si>
  <si>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</si>
  <si>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</si>
  <si>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</si>
  <si>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</si>
  <si>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</si>
  <si>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</si>
  <si>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</si>
  <si>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</si>
  <si>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</si>
  <si>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</si>
  <si>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</si>
  <si>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</si>
  <si>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</si>
  <si>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</si>
  <si>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</si>
  <si>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</si>
  <si>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</si>
  <si>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</si>
  <si>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</si>
  <si>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</si>
  <si>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</si>
  <si>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</si>
  <si>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</si>
  <si>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</si>
  <si>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</si>
  <si>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</si>
  <si>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</si>
  <si>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</si>
  <si>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</si>
  <si>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</si>
  <si>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</si>
  <si>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</si>
  <si>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</si>
  <si>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</si>
  <si>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</si>
  <si>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</si>
  <si>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</si>
  <si>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</si>
  <si>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</si>
  <si>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</si>
  <si>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</si>
  <si>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</si>
  <si>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</si>
  <si>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</si>
  <si>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</si>
  <si>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</si>
  <si>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</si>
  <si>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</si>
  <si>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</si>
  <si>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</si>
  <si>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</si>
  <si>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</si>
  <si>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</si>
  <si>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</si>
  <si>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</si>
  <si>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</si>
  <si>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</si>
  <si>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</si>
  <si>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</si>
  <si>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</si>
  <si>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</si>
  <si>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</si>
  <si>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</si>
  <si>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</si>
  <si>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</si>
  <si>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</si>
  <si>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</si>
  <si>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</si>
  <si>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</si>
  <si>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</si>
  <si>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</si>
  <si>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</si>
  <si>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</si>
  <si>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</si>
  <si>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</si>
  <si>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</si>
  <si>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</si>
  <si>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</si>
  <si>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</si>
  <si>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</si>
  <si>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</si>
  <si>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</si>
  <si>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</si>
  <si>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</si>
  <si>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</si>
  <si>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</si>
  <si>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</si>
  <si>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</si>
  <si>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</si>
  <si>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</si>
  <si>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</si>
  <si>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</si>
  <si>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</si>
  <si>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</si>
  <si>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</si>
  <si>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</si>
  <si>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</si>
  <si>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</si>
  <si>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</si>
  <si>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</si>
  <si>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</si>
  <si>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</si>
  <si>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</si>
  <si>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</si>
  <si>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</si>
  <si>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</si>
  <si>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</si>
  <si>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</si>
  <si>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</si>
  <si>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</si>
  <si>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</si>
  <si>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</si>
  <si>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</si>
  <si>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</si>
  <si>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</si>
  <si>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</si>
  <si>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</si>
  <si>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</si>
  <si>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</si>
  <si>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</si>
  <si>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</si>
  <si>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</si>
  <si>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</si>
  <si>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</si>
  <si>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</si>
  <si>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</si>
  <si>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</si>
  <si>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</si>
  <si>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</si>
  <si>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</si>
  <si>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</si>
  <si>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</si>
  <si>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</si>
  <si>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</si>
  <si>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</si>
  <si>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</si>
  <si>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</si>
  <si>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</si>
  <si>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</si>
  <si>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</si>
  <si>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</si>
  <si>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</si>
  <si>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</si>
  <si>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</si>
  <si>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</si>
  <si>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</si>
  <si>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</si>
  <si>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</si>
  <si>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</si>
  <si>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</si>
  <si>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</si>
  <si>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</si>
  <si>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</si>
  <si>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</si>
  <si>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</si>
  <si>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</si>
  <si>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</si>
  <si>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</si>
  <si>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</si>
  <si>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</si>
  <si>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</si>
  <si>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</si>
  <si>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</si>
  <si>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</si>
  <si>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</si>
  <si>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</si>
  <si>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</si>
  <si>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</si>
  <si>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</si>
  <si>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</si>
  <si>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</si>
  <si>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</si>
  <si>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</si>
  <si>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</si>
  <si>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</si>
  <si>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</si>
  <si>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</si>
  <si>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</si>
  <si>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</si>
  <si>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</si>
  <si>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</si>
  <si>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</si>
  <si>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</si>
  <si>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</si>
  <si>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</si>
  <si>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</si>
  <si>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</si>
  <si>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</si>
  <si>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</si>
  <si>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</si>
  <si>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</si>
  <si>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</si>
  <si>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</si>
  <si>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</si>
  <si>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</si>
  <si>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</si>
  <si>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</si>
  <si>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</si>
  <si>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</si>
  <si>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</si>
  <si>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</si>
  <si>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</si>
  <si>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</si>
  <si>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</si>
  <si>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</si>
  <si>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</si>
  <si>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</si>
  <si>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</si>
  <si>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</si>
  <si>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</si>
  <si>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</si>
  <si>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</si>
  <si>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</si>
  <si>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</si>
  <si>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</si>
  <si>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</si>
  <si>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</si>
  <si>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</si>
  <si>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</si>
  <si>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</si>
  <si>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</si>
  <si>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</si>
  <si>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</si>
  <si>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</si>
  <si>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</si>
  <si>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</si>
  <si>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</si>
  <si>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</si>
  <si>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</si>
  <si>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</si>
  <si>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</si>
  <si>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</si>
  <si>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</si>
  <si>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</si>
  <si>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</si>
  <si>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</si>
  <si>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</si>
  <si>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</si>
  <si>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</si>
  <si>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</si>
  <si>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</si>
  <si>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</si>
  <si>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</si>
  <si>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</si>
  <si>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</si>
  <si>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</si>
  <si>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</si>
  <si>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</si>
  <si>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</si>
  <si>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</si>
  <si>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</si>
  <si>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</si>
  <si>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</si>
  <si>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</si>
  <si>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</si>
  <si>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</si>
  <si>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</si>
  <si>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</si>
  <si>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</si>
  <si>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</si>
  <si>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</si>
  <si>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</si>
  <si>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</si>
  <si>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</si>
  <si>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</si>
  <si>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</si>
  <si>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</si>
  <si>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</si>
  <si>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</si>
  <si>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</si>
  <si>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</si>
  <si>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</si>
  <si>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</si>
  <si>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</si>
  <si>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</si>
  <si>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</si>
  <si>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</si>
  <si>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</si>
  <si>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</si>
  <si>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</si>
  <si>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</si>
  <si>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</si>
  <si>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</si>
  <si>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</si>
  <si>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</si>
  <si>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</si>
  <si>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</si>
  <si>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</si>
  <si>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</si>
  <si>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</si>
  <si>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</si>
  <si>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</si>
  <si>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</si>
  <si>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</si>
  <si>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</si>
  <si>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</si>
  <si>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</si>
  <si>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</si>
  <si>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</si>
  <si>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</si>
  <si>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</si>
  <si>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</si>
  <si>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</si>
  <si>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</si>
  <si>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</si>
  <si>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</si>
  <si>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</si>
  <si>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</si>
  <si>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</si>
  <si>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</si>
  <si>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</si>
  <si>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</si>
  <si>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</si>
  <si>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</si>
  <si>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</si>
  <si>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</si>
  <si>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</si>
  <si>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</si>
  <si>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</si>
  <si>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</si>
  <si>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</si>
  <si>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</si>
  <si>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</si>
  <si>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</si>
  <si>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</si>
  <si>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</si>
  <si>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</si>
  <si>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</si>
  <si>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</si>
  <si>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</si>
  <si>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</si>
  <si>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</si>
  <si>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</si>
  <si>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</si>
  <si>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</si>
  <si>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</si>
  <si>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</si>
  <si>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</si>
  <si>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</si>
  <si>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</si>
  <si>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</si>
  <si>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</si>
  <si>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</si>
  <si>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</si>
  <si>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</si>
  <si>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</si>
  <si>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</si>
  <si>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</si>
  <si>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</si>
  <si>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</si>
  <si>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</si>
  <si>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</si>
  <si>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</si>
  <si>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</si>
  <si>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</si>
  <si>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</si>
  <si>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</si>
  <si>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</si>
  <si>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</si>
  <si>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</si>
  <si>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</si>
  <si>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</si>
  <si>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</si>
  <si>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</si>
  <si>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</si>
  <si>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</si>
  <si>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</si>
  <si>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</si>
  <si>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</si>
  <si>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</si>
  <si>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</si>
  <si>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</si>
  <si>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</si>
  <si>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</si>
  <si>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</si>
  <si>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</si>
  <si>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</si>
  <si>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</si>
  <si>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</si>
  <si>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</si>
  <si>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</si>
  <si>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</si>
  <si>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</si>
  <si>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</si>
  <si>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</si>
  <si>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</si>
  <si>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</si>
  <si>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</si>
  <si>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</si>
  <si>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</si>
  <si>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</si>
  <si>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</si>
  <si>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</si>
  <si>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</si>
  <si>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</si>
  <si>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</si>
  <si>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</si>
  <si>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</si>
  <si>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</si>
  <si>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</si>
  <si>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</si>
  <si>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</si>
  <si>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</si>
  <si>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</si>
  <si>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</si>
  <si>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</si>
  <si>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</si>
  <si>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</si>
  <si>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</si>
  <si>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</si>
  <si>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</si>
  <si>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</si>
  <si>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</si>
  <si>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</si>
  <si>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</si>
  <si>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</si>
  <si>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</si>
  <si>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</si>
  <si>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</si>
  <si>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</si>
  <si>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</si>
  <si>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</si>
  <si>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</si>
  <si>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</si>
  <si>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</si>
  <si>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</si>
  <si>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</si>
  <si>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</si>
  <si>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</si>
  <si>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</si>
  <si>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</si>
  <si>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</si>
  <si>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</si>
  <si>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</si>
  <si>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</si>
  <si>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</si>
  <si>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</si>
  <si>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</si>
  <si>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</si>
  <si>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</si>
  <si>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</si>
  <si>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</si>
  <si>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</si>
  <si>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</si>
  <si>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</si>
  <si>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</si>
  <si>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</si>
  <si>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</si>
  <si>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</si>
  <si>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</si>
  <si>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</si>
  <si>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</si>
  <si>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</si>
  <si>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</si>
  <si>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</si>
  <si>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</si>
  <si>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</si>
  <si>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</si>
  <si>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</si>
  <si>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</si>
  <si>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</si>
  <si>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</si>
  <si>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</si>
  <si>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</si>
  <si>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</si>
  <si>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</si>
  <si>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</si>
  <si>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</si>
  <si>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</si>
  <si>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</si>
  <si>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</si>
  <si>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</si>
  <si>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</si>
  <si>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</si>
  <si>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</si>
  <si>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</si>
  <si>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</si>
  <si>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</si>
  <si>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</si>
  <si>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</si>
  <si>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</si>
  <si>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</si>
  <si>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</si>
  <si>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</si>
  <si>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</si>
  <si>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</si>
  <si>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</si>
  <si>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</si>
  <si>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</si>
  <si>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</si>
  <si>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</si>
  <si>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</si>
  <si>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</si>
  <si>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</si>
  <si>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</si>
  <si>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</si>
  <si>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</si>
  <si>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</si>
  <si>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</si>
  <si>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</si>
  <si>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</si>
  <si>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</si>
  <si>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</si>
  <si>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</si>
  <si>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</si>
  <si>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</si>
  <si>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</si>
  <si>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</si>
  <si>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</si>
  <si>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</si>
  <si>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</si>
  <si>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</si>
  <si>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</si>
  <si>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</si>
  <si>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</si>
  <si>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</si>
  <si>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</si>
  <si>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</si>
  <si>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</si>
  <si>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</si>
  <si>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</si>
  <si>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</si>
  <si>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</si>
  <si>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</si>
  <si>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</si>
  <si>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</si>
  <si>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</si>
  <si>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</si>
  <si>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</si>
  <si>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</si>
  <si>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</si>
  <si>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</si>
  <si>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</si>
  <si>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</si>
  <si>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</si>
  <si>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</si>
  <si>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</si>
  <si>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</si>
  <si>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</si>
  <si>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</si>
  <si>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</si>
  <si>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</si>
  <si>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</si>
  <si>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</si>
  <si>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</si>
  <si>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</si>
  <si>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</si>
  <si>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</si>
  <si>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</si>
  <si>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</si>
  <si>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</si>
  <si>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</si>
  <si>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</si>
  <si>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</si>
  <si>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</si>
  <si>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</si>
  <si>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</si>
  <si>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</si>
  <si>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</si>
  <si>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</si>
  <si>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</si>
  <si>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</si>
  <si>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</si>
  <si>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</si>
  <si>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</si>
  <si>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</si>
  <si>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</si>
  <si>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</si>
  <si>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</si>
  <si>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</si>
  <si>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</si>
  <si>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</si>
  <si>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</si>
  <si>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</si>
  <si>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</si>
  <si>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</si>
  <si>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</si>
  <si>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</si>
  <si>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</si>
  <si>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</si>
  <si>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</si>
  <si>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</si>
  <si>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</si>
  <si>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</si>
  <si>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</si>
  <si>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</si>
  <si>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</si>
  <si>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</si>
  <si>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</si>
  <si>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</si>
  <si>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</si>
  <si>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</si>
  <si>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</si>
  <si>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</si>
  <si>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</si>
  <si>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</si>
  <si>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</si>
  <si>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</si>
  <si>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</si>
  <si>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</si>
  <si>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</si>
  <si>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</si>
  <si>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</si>
  <si>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</si>
  <si>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</si>
  <si>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</si>
  <si>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</si>
  <si>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</si>
  <si>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</si>
  <si>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</si>
  <si>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</si>
  <si>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</si>
  <si>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</si>
  <si>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</si>
  <si>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</si>
  <si>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</si>
  <si>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</si>
  <si>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</si>
  <si>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</si>
  <si>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</si>
  <si>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</si>
  <si>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</si>
  <si>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</si>
  <si>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</si>
  <si>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</si>
  <si>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</si>
  <si>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</si>
  <si>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</si>
  <si>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</si>
  <si>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</si>
  <si>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</si>
  <si>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</si>
  <si>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</si>
  <si>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</si>
  <si>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</si>
  <si>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</si>
  <si>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</si>
  <si>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</si>
  <si>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</si>
  <si>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</si>
  <si>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</si>
  <si>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</si>
  <si>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</si>
  <si>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</si>
  <si>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</si>
  <si>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</si>
  <si>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</si>
  <si>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</si>
  <si>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</si>
  <si>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</si>
  <si>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</si>
  <si>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</si>
  <si>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</si>
  <si>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</si>
  <si>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</si>
  <si>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</si>
  <si>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</si>
  <si>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</si>
  <si>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</si>
  <si>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</si>
  <si>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</si>
  <si>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</si>
  <si>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</si>
  <si>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</si>
  <si>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</si>
  <si>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</si>
  <si>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</si>
  <si>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</si>
  <si>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</si>
  <si>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</si>
  <si>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</si>
  <si>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</si>
  <si>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</si>
  <si>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</si>
  <si>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</si>
  <si>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</si>
  <si>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</si>
  <si>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</si>
  <si>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</si>
  <si>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</si>
  <si>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</si>
  <si>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</si>
  <si>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</si>
  <si>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</si>
  <si>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</si>
  <si>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</si>
  <si>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</si>
  <si>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</si>
  <si>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</si>
  <si>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</si>
  <si>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</si>
  <si>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</si>
  <si>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</si>
  <si>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</si>
  <si>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</si>
  <si>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</si>
  <si>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</si>
  <si>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</si>
  <si>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</si>
  <si>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</si>
  <si>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</si>
  <si>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</si>
  <si>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</si>
  <si>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</si>
  <si>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</si>
  <si>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</si>
  <si>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</si>
  <si>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</si>
  <si>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</si>
  <si>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</si>
  <si>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</si>
  <si>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</si>
  <si>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</si>
  <si>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</si>
  <si>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</si>
  <si>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</si>
  <si>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</si>
  <si>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</si>
  <si>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</si>
  <si>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</si>
  <si>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</si>
  <si>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</si>
  <si>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</si>
  <si>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</si>
  <si>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</si>
  <si>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</si>
  <si>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</si>
  <si>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</si>
  <si>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</si>
  <si>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</si>
  <si>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</si>
  <si>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</si>
  <si>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</si>
  <si>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</si>
  <si>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</si>
  <si>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</si>
  <si>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</si>
  <si>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</si>
  <si>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</si>
  <si>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</si>
  <si>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</si>
  <si>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</si>
  <si>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</si>
  <si>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</si>
  <si>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</si>
  <si>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</si>
  <si>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</si>
  <si>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</si>
  <si>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</si>
  <si>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</si>
  <si>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</si>
  <si>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</si>
  <si>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</si>
  <si>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</si>
  <si>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</si>
  <si>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</si>
  <si>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</si>
  <si>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</si>
  <si>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</si>
  <si>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</si>
  <si>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</si>
  <si>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</si>
  <si>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</si>
  <si>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</si>
  <si>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</si>
  <si>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</si>
  <si>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</si>
  <si>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</si>
  <si>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</si>
  <si>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</si>
  <si>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</si>
  <si>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</si>
  <si>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</si>
  <si>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</si>
  <si>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</si>
  <si>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</si>
  <si>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</si>
  <si>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</si>
  <si>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</si>
  <si>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</si>
  <si>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</si>
  <si>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</si>
  <si>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</si>
  <si>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</si>
  <si>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</si>
  <si>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</si>
  <si>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</si>
  <si>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</si>
  <si>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</si>
  <si>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</si>
  <si>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</si>
  <si>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</si>
  <si>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</si>
  <si>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</si>
  <si>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</si>
  <si>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</si>
  <si>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</si>
  <si>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</si>
  <si>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</si>
  <si>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</si>
  <si>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</si>
  <si>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</si>
  <si>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</si>
  <si>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</si>
  <si>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</si>
  <si>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</si>
  <si>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</si>
  <si>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</si>
  <si>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</si>
  <si>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</si>
  <si>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</si>
  <si>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</si>
  <si>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</si>
  <si>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</si>
  <si>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</si>
  <si>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</si>
  <si>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</si>
  <si>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</si>
  <si>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</si>
  <si>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</si>
  <si>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</si>
  <si>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</si>
  <si>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</si>
  <si>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</si>
  <si>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</si>
  <si>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</si>
  <si>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</si>
  <si>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</si>
  <si>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</si>
  <si>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</si>
  <si>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</si>
  <si>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</si>
  <si>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</si>
  <si>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</si>
  <si>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</si>
  <si>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</si>
  <si>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</si>
  <si>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</si>
  <si>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</si>
  <si>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</si>
  <si>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</si>
  <si>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</si>
  <si>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</si>
  <si>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</si>
  <si>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</si>
  <si>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</si>
  <si>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</si>
  <si>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</si>
  <si>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</si>
  <si>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</si>
  <si>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</si>
  <si>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</si>
  <si>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</si>
  <si>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</si>
  <si>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</si>
  <si>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</si>
  <si>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</si>
  <si>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</si>
  <si>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</si>
  <si>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</si>
  <si>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</si>
  <si>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</si>
  <si>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</si>
  <si>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</si>
  <si>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</si>
  <si>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</si>
  <si>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</si>
  <si>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</si>
  <si>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</si>
  <si>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</si>
  <si>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</si>
  <si>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</si>
  <si>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</si>
  <si>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</si>
  <si>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</si>
  <si>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</si>
  <si>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</si>
  <si>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</si>
  <si>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</si>
  <si>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</si>
  <si>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</si>
  <si>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</si>
  <si>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</si>
  <si>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</si>
  <si>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</si>
  <si>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</si>
  <si>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</si>
  <si>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</si>
  <si>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</si>
  <si>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</si>
  <si>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</si>
  <si>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</si>
  <si>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</si>
  <si>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</si>
  <si>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</si>
  <si>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</si>
  <si>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</si>
  <si>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</si>
  <si>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</si>
  <si>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</si>
  <si>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</si>
  <si>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</si>
  <si>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</si>
  <si>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</si>
  <si>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</si>
  <si>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</si>
  <si>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</si>
  <si>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</si>
  <si>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</si>
  <si>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</si>
  <si>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</si>
  <si>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</si>
  <si>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</si>
  <si>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</si>
  <si>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</si>
  <si>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</si>
  <si>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</si>
  <si>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</si>
  <si>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</si>
  <si>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</si>
  <si>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</si>
  <si>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</si>
  <si>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</si>
  <si>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</si>
  <si>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</si>
  <si>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</si>
  <si>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</si>
  <si>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</si>
  <si>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</si>
  <si>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</si>
  <si>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</si>
  <si>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</si>
  <si>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</si>
  <si>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</si>
  <si>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</si>
  <si>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</si>
  <si>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</si>
  <si>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</si>
  <si>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</si>
  <si>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</si>
  <si>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</si>
  <si>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</si>
  <si>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</si>
  <si>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</si>
  <si>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</si>
  <si>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</si>
  <si>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</si>
  <si>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</si>
  <si>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</si>
  <si>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</si>
  <si>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</si>
  <si>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</si>
  <si>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</si>
  <si>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</si>
  <si>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</si>
  <si>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</si>
  <si>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</si>
  <si>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</si>
  <si>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</si>
  <si>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</si>
  <si>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</si>
  <si>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</si>
  <si>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</si>
  <si>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</si>
  <si>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</si>
  <si>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</si>
  <si>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</si>
  <si>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</si>
  <si>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</si>
  <si>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</si>
  <si>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</si>
  <si>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</si>
  <si>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</si>
  <si>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</si>
  <si>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</si>
  <si>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</si>
  <si>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</si>
  <si>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</si>
  <si>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</si>
  <si>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</si>
  <si>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</si>
  <si>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</si>
  <si>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</si>
  <si>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</si>
  <si>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</si>
  <si>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</si>
  <si>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</si>
  <si>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</si>
  <si>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</si>
  <si>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</si>
  <si>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</si>
  <si>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</si>
  <si>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</si>
  <si>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</si>
  <si>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</si>
  <si>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</si>
  <si>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</si>
  <si>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</si>
  <si>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</si>
  <si>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</si>
  <si>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</si>
  <si>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</si>
  <si>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</si>
  <si>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</si>
  <si>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</si>
  <si>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</si>
  <si>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</si>
  <si>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</si>
  <si>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</si>
  <si>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</si>
  <si>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</si>
  <si>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</si>
  <si>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</si>
  <si>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</si>
  <si>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</si>
  <si>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</si>
  <si>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</si>
  <si>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</si>
  <si>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</si>
  <si>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</si>
  <si>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</si>
  <si>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</si>
  <si>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</si>
  <si>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</si>
  <si>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</si>
  <si>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</si>
  <si>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</si>
  <si>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</si>
  <si>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</si>
  <si>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</si>
  <si>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</si>
  <si>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</si>
  <si>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</si>
  <si>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</si>
  <si>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</si>
  <si>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</si>
  <si>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</si>
  <si>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</si>
  <si>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</si>
  <si>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</si>
  <si>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</si>
  <si>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</si>
  <si>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</si>
  <si>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</si>
  <si>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</si>
  <si>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</si>
  <si>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</si>
  <si>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</si>
  <si>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</si>
  <si>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</si>
  <si>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</si>
  <si>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</si>
  <si>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</si>
  <si>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</si>
  <si>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</si>
  <si>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</si>
  <si>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</si>
  <si>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</si>
  <si>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</si>
  <si>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</si>
  <si>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</si>
  <si>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</si>
  <si>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</si>
  <si>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</si>
  <si>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</si>
  <si>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</si>
  <si>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</si>
  <si>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</si>
  <si>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</si>
  <si>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</si>
  <si>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</si>
  <si>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</si>
  <si>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</si>
  <si>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</si>
  <si>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</si>
  <si>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</si>
  <si>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</si>
  <si>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</si>
  <si>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</si>
  <si>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</si>
  <si>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</si>
  <si>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</si>
  <si>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</si>
  <si>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</si>
  <si>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</si>
  <si>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</si>
  <si>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</si>
  <si>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</si>
  <si>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</si>
  <si>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</si>
  <si>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</si>
  <si>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</si>
  <si>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</si>
  <si>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</si>
  <si>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</si>
  <si>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</si>
  <si>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</si>
  <si>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</si>
  <si>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</si>
  <si>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</si>
  <si>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</si>
  <si>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</si>
  <si>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</si>
  <si>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</si>
  <si>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</si>
  <si>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</si>
  <si>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</si>
  <si>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</si>
  <si>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</si>
  <si>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</si>
  <si>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</si>
  <si>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</si>
  <si>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</si>
  <si>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</si>
  <si>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</si>
  <si>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</si>
  <si>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</si>
  <si>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</si>
  <si>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</si>
  <si>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</si>
  <si>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</si>
  <si>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</si>
  <si>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</si>
  <si>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</si>
  <si>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</si>
  <si>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</si>
  <si>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</si>
  <si>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</si>
  <si>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</si>
  <si>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</si>
  <si>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</si>
  <si>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</si>
  <si>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</si>
  <si>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</si>
  <si>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</si>
  <si>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</si>
  <si>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</si>
  <si>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</si>
  <si>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</si>
  <si>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</si>
  <si>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</si>
  <si>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</si>
  <si>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</si>
  <si>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</si>
  <si>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</si>
  <si>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</si>
  <si>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</si>
  <si>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</si>
  <si>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</si>
  <si>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</si>
  <si>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</si>
  <si>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</si>
  <si>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</si>
  <si>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</si>
  <si>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</si>
  <si>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</si>
  <si>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</si>
  <si>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</si>
  <si>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</si>
  <si>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</si>
  <si>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</si>
  <si>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</si>
  <si>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</si>
  <si>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</si>
  <si>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</si>
  <si>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</si>
  <si>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</si>
  <si>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</si>
  <si>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</si>
  <si>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</si>
  <si>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</si>
  <si>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</si>
  <si>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</si>
  <si>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</si>
  <si>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</si>
  <si>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</si>
  <si>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</si>
  <si>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</si>
  <si>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</si>
  <si>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</si>
  <si>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</si>
  <si>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</si>
  <si>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</si>
  <si>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</si>
  <si>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</si>
  <si>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</si>
  <si>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</si>
  <si>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</si>
  <si>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</si>
  <si>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</si>
  <si>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</si>
  <si>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</si>
  <si>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</si>
  <si>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</si>
  <si>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</si>
  <si>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</si>
  <si>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</si>
  <si>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</si>
  <si>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</si>
  <si>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</si>
  <si>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</si>
  <si>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</si>
  <si>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</si>
  <si>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</si>
  <si>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</si>
  <si>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</si>
  <si>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</si>
  <si>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</si>
  <si>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</si>
  <si>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</si>
  <si>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</si>
  <si>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</si>
  <si>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</si>
  <si>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</si>
  <si>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</si>
  <si>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</si>
  <si>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</si>
  <si>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</si>
  <si>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</si>
  <si>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</si>
  <si>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</si>
  <si>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</si>
  <si>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</si>
  <si>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</si>
  <si>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</si>
  <si>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</si>
  <si>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</si>
  <si>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</si>
  <si>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</si>
  <si>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</si>
  <si>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</si>
  <si>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</si>
  <si>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</si>
  <si>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</si>
  <si>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</si>
  <si>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</si>
  <si>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</si>
  <si>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</si>
  <si>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</si>
  <si>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</si>
  <si>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</si>
  <si>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</si>
  <si>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</si>
  <si>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</si>
  <si>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</si>
  <si>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</si>
  <si>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</si>
  <si>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</si>
  <si>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</si>
  <si>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</si>
  <si>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</si>
  <si>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</si>
  <si>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</si>
  <si>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</si>
  <si>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</si>
  <si>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</si>
  <si>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</si>
  <si>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</si>
  <si>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</si>
  <si>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</si>
  <si>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</si>
  <si>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</si>
  <si>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</si>
  <si>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</si>
  <si>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</si>
  <si>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</si>
  <si>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</si>
  <si>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</si>
  <si>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</si>
  <si>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</si>
  <si>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</si>
  <si>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</si>
  <si>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</si>
  <si>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</si>
  <si>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</si>
  <si>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</si>
  <si>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</si>
  <si>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</si>
  <si>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</si>
  <si>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</si>
  <si>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</si>
  <si>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</si>
  <si>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</si>
  <si>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</si>
  <si>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</si>
  <si>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</si>
  <si>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</si>
  <si>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</si>
  <si>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</si>
  <si>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</si>
  <si>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</si>
  <si>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</si>
  <si>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</si>
  <si>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</si>
  <si>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</si>
  <si>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</si>
  <si>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</si>
  <si>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</si>
  <si>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</si>
  <si>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</si>
  <si>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</si>
  <si>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</si>
  <si>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</si>
  <si>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</si>
  <si>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</si>
  <si>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</si>
  <si>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</si>
  <si>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</si>
  <si>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</si>
  <si>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</si>
  <si>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</si>
  <si>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</si>
  <si>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</si>
  <si>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</si>
  <si>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</si>
  <si>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</si>
  <si>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</si>
  <si>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</si>
  <si>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</si>
  <si>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</si>
  <si>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</si>
  <si>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</si>
  <si>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</si>
  <si>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</si>
  <si>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</si>
  <si>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</si>
  <si>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</si>
  <si>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</si>
  <si>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</si>
  <si>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</si>
  <si>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</si>
  <si>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</si>
  <si>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</si>
  <si>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</si>
  <si>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</si>
  <si>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</si>
  <si>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</si>
  <si>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</si>
  <si>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</si>
  <si>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</si>
  <si>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</si>
  <si>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</si>
  <si>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</si>
  <si>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</si>
  <si>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</si>
  <si>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</si>
  <si>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</si>
  <si>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</si>
  <si>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</si>
  <si>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</si>
  <si>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</si>
  <si>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</si>
  <si>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</si>
  <si>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</si>
  <si>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</si>
  <si>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</si>
  <si>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</si>
  <si>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</si>
  <si>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</si>
  <si>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</si>
  <si>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</si>
  <si>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</si>
  <si>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</si>
  <si>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</si>
  <si>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</si>
  <si>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</si>
  <si>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</si>
  <si>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</si>
  <si>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</si>
  <si>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</si>
  <si>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</si>
  <si>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</si>
  <si>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</si>
  <si>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</si>
  <si>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</si>
  <si>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</si>
  <si>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</si>
  <si>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</si>
  <si>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</si>
  <si>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</si>
  <si>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</si>
  <si>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</si>
  <si>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</si>
  <si>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</si>
  <si>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</si>
  <si>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</si>
  <si>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</si>
  <si>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</si>
  <si>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</si>
  <si>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</si>
  <si>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</si>
  <si>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</si>
  <si>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</si>
  <si>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</si>
  <si>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</si>
  <si>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</si>
  <si>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</si>
  <si>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</si>
  <si>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</si>
  <si>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</si>
  <si>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</si>
  <si>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</si>
  <si>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</si>
  <si>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</si>
  <si>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</si>
  <si>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</si>
  <si>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</si>
  <si>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</si>
  <si>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</si>
  <si>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</si>
  <si>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</si>
  <si>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</si>
  <si>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</si>
  <si>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</si>
  <si>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</si>
  <si>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</si>
  <si>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</si>
  <si>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</si>
  <si>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</si>
  <si>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</si>
  <si>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</si>
  <si>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</si>
  <si>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</si>
  <si>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</si>
  <si>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</si>
  <si>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</si>
  <si>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</si>
  <si>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</si>
  <si>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</si>
  <si>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</si>
  <si>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</si>
  <si>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</si>
  <si>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</si>
  <si>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</si>
  <si>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</si>
  <si>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</si>
  <si>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</si>
  <si>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</si>
  <si>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</si>
  <si>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</si>
  <si>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</si>
  <si>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</si>
  <si>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</si>
  <si>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</si>
  <si>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</si>
  <si>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</si>
  <si>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</si>
  <si>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</si>
  <si>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</si>
  <si>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</si>
  <si>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</si>
  <si>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</si>
  <si>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</si>
  <si>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</si>
  <si>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</si>
  <si>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</si>
  <si>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</si>
  <si>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</si>
  <si>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</si>
  <si>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</si>
  <si>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</si>
  <si>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</si>
  <si>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</si>
  <si>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</si>
  <si>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</si>
  <si>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</si>
  <si>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</si>
  <si>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</si>
  <si>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</si>
  <si>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</si>
  <si>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</si>
  <si>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</si>
  <si>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</si>
  <si>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</si>
  <si>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</si>
  <si>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</si>
  <si>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</si>
  <si>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</si>
  <si>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</si>
  <si>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</si>
  <si>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</si>
  <si>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</si>
  <si>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</si>
  <si>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</si>
  <si>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</si>
  <si>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</si>
  <si>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</si>
  <si>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</si>
  <si>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</si>
  <si>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</si>
  <si>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</si>
  <si>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</si>
  <si>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</si>
  <si>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</si>
  <si>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</si>
  <si>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</si>
  <si>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</si>
  <si>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</si>
  <si>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</si>
  <si>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</si>
  <si>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</si>
  <si>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</si>
  <si>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</si>
  <si>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</si>
  <si>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</si>
  <si>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</si>
  <si>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</si>
  <si>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</si>
  <si>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</si>
  <si>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</si>
  <si>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</si>
  <si>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</si>
  <si>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</si>
  <si>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</si>
  <si>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</si>
  <si>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</si>
  <si>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</si>
  <si>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</si>
  <si>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</si>
  <si>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</si>
  <si>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</si>
  <si>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</si>
  <si>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</si>
  <si>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</si>
  <si>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</si>
  <si>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</si>
  <si>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</si>
  <si>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</si>
  <si>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</si>
  <si>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</si>
  <si>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</si>
  <si>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</si>
  <si>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</si>
  <si>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</si>
  <si>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</si>
  <si>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</si>
  <si>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</si>
  <si>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</si>
  <si>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</si>
  <si>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</si>
  <si>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</si>
  <si>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</si>
  <si>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</si>
  <si>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</si>
  <si>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</si>
  <si>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</si>
  <si>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</si>
  <si>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</si>
  <si>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</si>
  <si>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</si>
  <si>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</si>
  <si>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</si>
  <si>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</si>
  <si>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</si>
  <si>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</si>
  <si>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</si>
  <si>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</si>
  <si>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</si>
  <si>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</si>
  <si>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</si>
  <si>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</si>
  <si>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</si>
  <si>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</si>
  <si>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</si>
  <si>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</si>
  <si>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</si>
  <si>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</si>
  <si>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</si>
  <si>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</si>
  <si>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</si>
  <si>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</si>
  <si>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</si>
  <si>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</si>
  <si>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</si>
  <si>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</si>
  <si>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</si>
  <si>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</si>
  <si>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</si>
  <si>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</si>
  <si>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</si>
  <si>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</si>
  <si>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</si>
  <si>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</si>
  <si>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</si>
  <si>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</si>
  <si>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</si>
  <si>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</si>
  <si>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</si>
  <si>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</si>
  <si>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</si>
  <si>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</si>
  <si>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</si>
  <si>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</si>
  <si>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</si>
  <si>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</si>
  <si>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</si>
  <si>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</si>
  <si>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</si>
  <si>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</si>
  <si>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</si>
  <si>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</si>
  <si>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</si>
  <si>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</si>
  <si>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</si>
  <si>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</si>
  <si>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</si>
  <si>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</si>
  <si>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</si>
  <si>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</si>
  <si>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</si>
  <si>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</si>
  <si>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</si>
  <si>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</si>
  <si>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</si>
  <si>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</si>
  <si>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</si>
  <si>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</si>
  <si>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</si>
  <si>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</si>
  <si>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</si>
  <si>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</si>
  <si>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</si>
  <si>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</si>
  <si>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</si>
  <si>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</si>
  <si>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</si>
  <si>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</si>
  <si>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</si>
  <si>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</si>
  <si>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</si>
  <si>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</si>
  <si>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</si>
  <si>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</si>
  <si>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</si>
  <si>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</si>
  <si>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</si>
  <si>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</si>
  <si>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</si>
  <si>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</si>
  <si>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</si>
  <si>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</si>
  <si>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</si>
  <si>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</si>
  <si>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</si>
  <si>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</si>
  <si>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</si>
  <si>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</si>
  <si>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</si>
  <si>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</si>
  <si>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</si>
  <si>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</si>
  <si>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</si>
  <si>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</si>
  <si>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</si>
  <si>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</si>
  <si>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</si>
  <si>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</si>
  <si>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</si>
  <si>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</si>
  <si>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</si>
  <si>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</si>
  <si>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</si>
  <si>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</si>
  <si>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</si>
  <si>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</si>
  <si>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</si>
  <si>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</si>
  <si>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</si>
  <si>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</si>
  <si>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</si>
  <si>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</si>
  <si>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</si>
  <si>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</si>
  <si>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</si>
  <si>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</si>
  <si>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</si>
  <si>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</si>
  <si>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</si>
  <si>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</si>
  <si>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</si>
  <si>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</si>
  <si>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</si>
  <si>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</si>
  <si>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</si>
  <si>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</si>
  <si>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</si>
  <si>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</si>
  <si>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</si>
  <si>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</si>
  <si>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</si>
  <si>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</si>
  <si>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</si>
  <si>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</si>
  <si>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</si>
  <si>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</si>
  <si>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</si>
  <si>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</si>
  <si>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</si>
  <si>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</si>
  <si>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</si>
  <si>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</si>
  <si>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</si>
  <si>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</si>
  <si>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</si>
  <si>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</si>
  <si>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</si>
  <si>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</si>
  <si>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</si>
  <si>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</si>
  <si>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</si>
  <si>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</si>
  <si>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</si>
  <si>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</si>
  <si>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</si>
  <si>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</si>
  <si>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</si>
  <si>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</si>
  <si>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</si>
  <si>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</si>
  <si>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</si>
  <si>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</si>
  <si>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</si>
  <si>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</si>
  <si>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</si>
  <si>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</si>
  <si>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</si>
  <si>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</si>
  <si>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</si>
  <si>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</si>
  <si>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</si>
  <si>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</si>
  <si>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</si>
  <si>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</si>
  <si>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</si>
  <si>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</si>
  <si>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</si>
  <si>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</si>
  <si>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</si>
  <si>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</si>
  <si>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</si>
  <si>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</si>
  <si>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</si>
  <si>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</si>
  <si>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</si>
  <si>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</si>
  <si>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</si>
  <si>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</si>
  <si>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</si>
  <si>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</si>
  <si>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</si>
  <si>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</si>
  <si>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</si>
  <si>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</si>
  <si>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</si>
  <si>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</si>
  <si>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</si>
  <si>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</si>
  <si>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</si>
  <si>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</si>
  <si>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</si>
  <si>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</si>
  <si>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</si>
  <si>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</si>
  <si>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</si>
  <si>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</si>
  <si>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</si>
  <si>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</si>
  <si>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</si>
  <si>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</si>
  <si>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</si>
  <si>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</si>
  <si>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</si>
  <si>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</si>
  <si>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</si>
  <si>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</si>
  <si>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</si>
  <si>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</si>
  <si>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</si>
  <si>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</si>
  <si>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</si>
  <si>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</si>
  <si>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</si>
  <si>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</si>
  <si>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</si>
  <si>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</si>
  <si>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</si>
  <si>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</si>
  <si>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</si>
  <si>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</si>
  <si>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</si>
  <si>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</si>
  <si>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</si>
  <si>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</si>
  <si>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</si>
  <si>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</si>
  <si>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</si>
  <si>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</si>
  <si>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</si>
  <si>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</si>
  <si>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</si>
  <si>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</si>
  <si>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</si>
  <si>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</si>
  <si>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</si>
  <si>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</si>
  <si>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</si>
  <si>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</si>
  <si>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</si>
  <si>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</si>
  <si>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</si>
  <si>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</si>
  <si>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</si>
  <si>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</si>
  <si>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</si>
  <si>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</si>
  <si>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</si>
  <si>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</si>
  <si>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</si>
  <si>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</si>
  <si>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</si>
  <si>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</si>
  <si>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</si>
  <si>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</si>
  <si>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</si>
  <si>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</si>
  <si>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</si>
  <si>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</si>
  <si>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</si>
  <si>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</si>
  <si>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</si>
  <si>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</si>
  <si>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</si>
  <si>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</si>
  <si>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</si>
  <si>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</si>
  <si>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</si>
  <si>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</si>
  <si>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</si>
  <si>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</si>
  <si>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</si>
  <si>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</si>
  <si>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</si>
  <si>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</si>
  <si>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</si>
  <si>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</si>
  <si>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</si>
  <si>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</si>
  <si>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</si>
  <si>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</si>
  <si>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</si>
  <si>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</si>
  <si>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</si>
  <si>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</si>
  <si>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</si>
  <si>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</si>
  <si>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</si>
  <si>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</si>
  <si>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</si>
  <si>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</si>
  <si>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</si>
  <si>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</si>
  <si>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</si>
  <si>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</si>
  <si>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</si>
  <si>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</si>
  <si>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</si>
  <si>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</si>
  <si>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</si>
  <si>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</si>
  <si>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</si>
  <si>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</si>
  <si>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</si>
  <si>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</si>
  <si>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</si>
  <si>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</si>
  <si>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</si>
  <si>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</si>
  <si>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</si>
  <si>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</si>
  <si>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</si>
  <si>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</si>
  <si>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</si>
  <si>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</si>
  <si>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</si>
  <si>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</si>
  <si>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</si>
  <si>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</si>
  <si>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</si>
  <si>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</si>
  <si>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</si>
  <si>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</si>
  <si>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</si>
  <si>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</si>
  <si>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</si>
  <si>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</si>
  <si>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</si>
  <si>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</si>
  <si>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</si>
  <si>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</si>
  <si>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</si>
  <si>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</si>
  <si>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</si>
  <si>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</si>
  <si>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</si>
  <si>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</si>
  <si>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</si>
  <si>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</si>
  <si>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</si>
  <si>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</si>
  <si>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</si>
  <si>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</si>
  <si>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</si>
  <si>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</si>
  <si>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</si>
  <si>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</si>
  <si>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</si>
  <si>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</si>
  <si>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</si>
  <si>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</si>
  <si>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</si>
  <si>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</si>
  <si>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</si>
  <si>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</si>
  <si>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</si>
  <si>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</si>
  <si>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</si>
  <si>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</si>
  <si>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</si>
  <si>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</si>
  <si>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</si>
  <si>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</si>
  <si>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</si>
  <si>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</si>
  <si>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</si>
  <si>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</si>
  <si>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</si>
  <si>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</si>
  <si>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</si>
  <si>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</si>
  <si>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</si>
  <si>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</si>
  <si>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</si>
  <si>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</si>
  <si>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</si>
  <si>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</si>
  <si>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</si>
  <si>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</si>
  <si>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</si>
  <si>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</si>
  <si>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</si>
  <si>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</si>
  <si>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</si>
  <si>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</si>
  <si>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</si>
  <si>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</si>
  <si>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</si>
  <si>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</si>
  <si>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</si>
  <si>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</si>
  <si>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</si>
  <si>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</si>
  <si>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</si>
  <si>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</si>
  <si>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</si>
  <si>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</si>
  <si>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</si>
  <si>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</si>
  <si>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</si>
  <si>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</si>
  <si>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</si>
  <si>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</si>
  <si>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</si>
  <si>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</si>
  <si>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</si>
  <si>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</si>
  <si>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</si>
  <si>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</si>
  <si>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</si>
  <si>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</si>
  <si>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</si>
  <si>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</si>
  <si>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</si>
  <si>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</si>
  <si>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</si>
  <si>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</si>
  <si>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</si>
  <si>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</si>
  <si>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</si>
  <si>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</si>
  <si>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</si>
  <si>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</si>
  <si>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</si>
  <si>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</si>
  <si>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</si>
  <si>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</si>
  <si>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</si>
  <si>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</si>
  <si>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</si>
  <si>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</si>
  <si>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</si>
  <si>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</si>
  <si>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</si>
  <si>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</si>
  <si>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</si>
  <si>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</si>
  <si>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</si>
  <si>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</si>
  <si>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</si>
  <si>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</si>
  <si>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</si>
  <si>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</si>
  <si>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</si>
  <si>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</si>
  <si>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</si>
  <si>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</si>
  <si>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</si>
  <si>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</si>
  <si>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</si>
  <si>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</si>
  <si>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</si>
  <si>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</si>
  <si>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</si>
  <si>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</si>
  <si>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</si>
  <si>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</si>
  <si>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</si>
  <si>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</si>
  <si>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</si>
  <si>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</si>
  <si>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</si>
  <si>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</si>
  <si>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</si>
  <si>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</si>
  <si>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</si>
  <si>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</si>
  <si>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</si>
  <si>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</si>
  <si>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</si>
  <si>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</si>
  <si>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</si>
  <si>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</si>
  <si>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</si>
  <si>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</si>
  <si>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</si>
  <si>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</si>
  <si>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</si>
  <si>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</si>
  <si>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</si>
  <si>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</si>
  <si>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</si>
  <si>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</si>
  <si>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</si>
  <si>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</si>
  <si>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</si>
  <si>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</si>
  <si>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</si>
  <si>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</si>
  <si>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</si>
  <si>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</si>
  <si>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</si>
  <si>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</si>
  <si>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</si>
  <si>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</si>
  <si>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</si>
  <si>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</si>
  <si>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</si>
  <si>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</si>
  <si>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</si>
  <si>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</si>
  <si>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</si>
  <si>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</si>
  <si>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</si>
  <si>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</si>
  <si>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</si>
  <si>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</si>
  <si>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</si>
  <si>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</si>
  <si>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</si>
  <si>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</si>
  <si>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</si>
  <si>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</si>
  <si>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</si>
  <si>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</si>
  <si>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</si>
  <si>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</si>
  <si>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</si>
  <si>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</si>
  <si>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</si>
  <si>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</si>
  <si>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</si>
  <si>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</si>
  <si>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</si>
  <si>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</si>
  <si>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</si>
  <si>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</si>
  <si>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</si>
  <si>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</si>
  <si>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</si>
  <si>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</si>
  <si>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</si>
  <si>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</si>
  <si>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</si>
  <si>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</si>
  <si>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</si>
  <si>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</si>
  <si>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</si>
  <si>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</si>
  <si>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</si>
  <si>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</si>
  <si>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</si>
  <si>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</si>
  <si>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</si>
  <si>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</si>
  <si>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</si>
  <si>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</si>
  <si>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</si>
  <si>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</si>
  <si>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</si>
  <si>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</si>
  <si>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</si>
  <si>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</si>
  <si>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</si>
  <si>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</si>
  <si>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</si>
  <si>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</si>
  <si>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</si>
  <si>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</si>
  <si>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</si>
  <si>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</si>
  <si>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</si>
  <si>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</si>
  <si>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</si>
  <si>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</si>
  <si>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</si>
  <si>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</si>
  <si>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</si>
  <si>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</si>
  <si>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</si>
  <si>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</si>
  <si>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</si>
  <si>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</si>
  <si>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</si>
  <si>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</si>
  <si>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</si>
  <si>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</si>
  <si>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</si>
  <si>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</si>
  <si>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</si>
  <si>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</si>
  <si>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</si>
  <si>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</si>
  <si>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</si>
  <si>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</si>
  <si>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</si>
  <si>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</si>
  <si>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</si>
  <si>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</si>
  <si>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</si>
  <si>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</si>
  <si>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</si>
  <si>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</si>
  <si>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</si>
  <si>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</si>
  <si>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</si>
  <si>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</si>
  <si>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</si>
  <si>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</si>
  <si>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</si>
  <si>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</si>
  <si>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</si>
  <si>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</si>
  <si>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</si>
  <si>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</si>
  <si>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</si>
  <si>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</si>
  <si>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</si>
  <si>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</si>
  <si>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</si>
  <si>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</si>
  <si>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</si>
  <si>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</si>
  <si>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</si>
  <si>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</si>
  <si>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</si>
  <si>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</si>
  <si>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</si>
  <si>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</si>
  <si>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</si>
  <si>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</si>
  <si>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</si>
  <si>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</si>
  <si>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</si>
  <si>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</si>
  <si>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</si>
  <si>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</si>
  <si>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</si>
  <si>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</si>
  <si>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</si>
  <si>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</si>
  <si>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</si>
  <si>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</si>
  <si>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</si>
  <si>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</si>
  <si>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</si>
  <si>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</si>
  <si>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</si>
  <si>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</si>
  <si>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</si>
  <si>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</si>
  <si>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</si>
  <si>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</si>
  <si>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</si>
  <si>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</si>
  <si>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</si>
  <si>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</si>
  <si>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</si>
  <si>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</si>
  <si>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</si>
  <si>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</si>
  <si>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</si>
  <si>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</si>
  <si>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</si>
  <si>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</si>
  <si>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</si>
  <si>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</si>
  <si>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</si>
  <si>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</si>
  <si>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</si>
  <si>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</si>
  <si>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</si>
  <si>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</si>
  <si>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</si>
  <si>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</si>
  <si>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</si>
  <si>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</si>
  <si>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</si>
  <si>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</si>
  <si>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</si>
  <si>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</si>
  <si>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</si>
  <si>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</si>
  <si>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</si>
  <si>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</si>
  <si>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</si>
  <si>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</si>
  <si>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</si>
  <si>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</si>
  <si>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</si>
  <si>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</si>
  <si>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</si>
  <si>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</si>
  <si>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</si>
  <si>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</si>
  <si>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</si>
  <si>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</si>
  <si>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</si>
  <si>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</si>
  <si>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</si>
  <si>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</si>
  <si>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</si>
  <si>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</si>
  <si>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</si>
  <si>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</si>
  <si>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</si>
  <si>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</si>
  <si>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</si>
  <si>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</si>
  <si>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</si>
  <si>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</si>
  <si>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</si>
  <si>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</si>
  <si>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</si>
  <si>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</si>
  <si>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</si>
  <si>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</si>
  <si>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</si>
  <si>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</si>
  <si>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</si>
  <si>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</si>
  <si>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</si>
  <si>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</si>
  <si>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</si>
  <si>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</si>
  <si>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</si>
  <si>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</si>
  <si>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</si>
  <si>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</si>
  <si>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</si>
  <si>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</si>
  <si>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</si>
  <si>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</si>
  <si>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</si>
  <si>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</si>
  <si>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</si>
  <si>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</si>
  <si>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</si>
  <si>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</si>
  <si>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</si>
  <si>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</si>
  <si>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</si>
  <si>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</si>
  <si>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</si>
  <si>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</si>
  <si>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</si>
  <si>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</si>
  <si>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</si>
  <si>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</si>
  <si>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</si>
  <si>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</si>
  <si>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</si>
  <si>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</si>
  <si>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</si>
  <si>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</si>
  <si>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</si>
  <si>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</si>
  <si>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</si>
  <si>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</si>
  <si>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</si>
  <si>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</si>
  <si>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</si>
  <si>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</si>
  <si>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</si>
  <si>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</si>
  <si>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</si>
  <si>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</si>
  <si>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</si>
  <si>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</si>
  <si>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</si>
  <si>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</si>
  <si>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</si>
  <si>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</si>
  <si>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</si>
  <si>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</si>
  <si>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</si>
  <si>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</si>
  <si>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</si>
  <si>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</si>
  <si>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</si>
  <si>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</si>
  <si>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</si>
  <si>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</si>
  <si>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</si>
  <si>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</si>
  <si>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</si>
  <si>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</si>
  <si>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</si>
  <si>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</si>
  <si>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</si>
  <si>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</si>
  <si>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</si>
  <si>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</si>
  <si>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</si>
  <si>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</si>
  <si>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</si>
  <si>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</si>
  <si>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</si>
  <si>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</si>
  <si>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</si>
  <si>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</si>
  <si>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</si>
  <si>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</si>
  <si>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</si>
  <si>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</si>
  <si>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</si>
  <si>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</si>
  <si>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</si>
  <si>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</si>
  <si>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</si>
  <si>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</si>
  <si>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</si>
  <si>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</si>
  <si>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</si>
  <si>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</si>
  <si>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</si>
  <si>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</si>
  <si>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</si>
  <si>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</si>
  <si>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</si>
  <si>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</si>
  <si>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</si>
  <si>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</si>
  <si>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</si>
  <si>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</si>
  <si>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</si>
  <si>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</si>
  <si>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</si>
  <si>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</si>
  <si>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</si>
  <si>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</si>
  <si>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</si>
  <si>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</si>
  <si>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</si>
  <si>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</si>
  <si>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</si>
  <si>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</si>
  <si>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</si>
  <si>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</si>
  <si>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</si>
  <si>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</si>
  <si>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</si>
  <si>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</si>
  <si>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</si>
  <si>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</si>
  <si>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</si>
  <si>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</si>
  <si>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</si>
  <si>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</si>
  <si>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</si>
  <si>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</si>
  <si>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</si>
  <si>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</si>
  <si>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</si>
  <si>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</si>
  <si>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</si>
  <si>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</si>
  <si>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</si>
  <si>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</si>
  <si>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</si>
  <si>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</si>
  <si>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</si>
  <si>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</si>
  <si>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</si>
  <si>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</si>
  <si>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</si>
  <si>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</si>
  <si>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</si>
  <si>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</si>
  <si>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</si>
  <si>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</si>
  <si>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</si>
  <si>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</si>
  <si>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</si>
  <si>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</si>
  <si>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</si>
  <si>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</si>
  <si>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</si>
  <si>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</si>
  <si>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</si>
  <si>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</si>
  <si>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</si>
  <si>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</si>
  <si>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</si>
  <si>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</si>
  <si>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</si>
  <si>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</si>
  <si>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</si>
  <si>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</si>
  <si>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</si>
  <si>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</si>
  <si>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</si>
  <si>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</si>
  <si>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</si>
  <si>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</si>
  <si>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</si>
  <si>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</si>
  <si>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</si>
  <si>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</si>
  <si>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</si>
  <si>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</si>
  <si>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</si>
  <si>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</si>
  <si>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</si>
  <si>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</si>
  <si>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</si>
  <si>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</si>
  <si>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</si>
  <si>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</si>
  <si>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</si>
  <si>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</si>
  <si>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</si>
  <si>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</si>
  <si>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</si>
  <si>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</si>
  <si>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</si>
  <si>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</si>
  <si>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</si>
  <si>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</si>
  <si>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</si>
  <si>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</si>
  <si>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</si>
  <si>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</si>
  <si>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</si>
  <si>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</si>
  <si>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</si>
  <si>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</si>
  <si>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</si>
  <si>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</si>
  <si>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</si>
  <si>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</si>
  <si>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</si>
  <si>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</si>
  <si>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</si>
  <si>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</si>
  <si>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</si>
  <si>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</si>
  <si>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</si>
  <si>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</si>
  <si>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</si>
  <si>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</si>
  <si>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</si>
  <si>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</si>
  <si>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</si>
  <si>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</si>
  <si>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</si>
  <si>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</si>
  <si>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</si>
  <si>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</si>
  <si>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</si>
  <si>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</si>
  <si>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</si>
  <si>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</si>
  <si>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</si>
  <si>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</si>
  <si>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</si>
  <si>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</si>
  <si>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</si>
  <si>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</si>
  <si>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</si>
  <si>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</si>
  <si>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</si>
  <si>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</si>
  <si>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</si>
  <si>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</si>
  <si>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</si>
  <si>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</si>
  <si>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</si>
  <si>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</si>
  <si>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</si>
  <si>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</si>
  <si>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</si>
  <si>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</si>
  <si>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</si>
  <si>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</si>
  <si>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</si>
  <si>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</si>
  <si>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</si>
  <si>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</si>
  <si>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</si>
  <si>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</si>
  <si>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</si>
  <si>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</si>
  <si>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</si>
  <si>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</si>
  <si>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</si>
  <si>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</si>
  <si>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</si>
  <si>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</si>
  <si>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</si>
  <si>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</si>
  <si>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</si>
  <si>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</si>
  <si>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</si>
  <si>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</si>
  <si>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</si>
  <si>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</si>
  <si>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</si>
  <si>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</si>
  <si>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</si>
  <si>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</si>
  <si>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</si>
  <si>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</si>
  <si>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</si>
  <si>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</si>
  <si>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</si>
  <si>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</si>
  <si>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</si>
  <si>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</si>
  <si>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</si>
  <si>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</si>
  <si>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</si>
  <si>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</si>
  <si>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</si>
  <si>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</si>
  <si>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</si>
  <si>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</si>
  <si>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</si>
  <si>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</si>
  <si>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</si>
  <si>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</si>
  <si>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</si>
  <si>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</si>
  <si>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</si>
  <si>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</si>
  <si>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</si>
  <si>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</si>
  <si>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</si>
  <si>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</si>
  <si>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</si>
  <si>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</si>
  <si>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</si>
  <si>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</si>
  <si>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</si>
  <si>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</si>
  <si>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</si>
  <si>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</si>
  <si>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</si>
  <si>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</si>
  <si>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</si>
  <si>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</si>
  <si>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</si>
  <si>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</si>
  <si>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</si>
  <si>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</si>
  <si>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</si>
  <si>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</si>
  <si>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</si>
  <si>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</si>
  <si>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</si>
  <si>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</si>
  <si>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</si>
  <si>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</si>
  <si>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</si>
  <si>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</si>
  <si>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</si>
  <si>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</si>
  <si>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</si>
  <si>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</si>
  <si>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</si>
  <si>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</si>
  <si>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</si>
  <si>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</si>
  <si>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</si>
  <si>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</si>
  <si>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</si>
  <si>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</si>
  <si>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</si>
  <si>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</si>
  <si>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</si>
  <si>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</si>
  <si>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</si>
  <si>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</si>
  <si>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</si>
  <si>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</si>
  <si>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</si>
  <si>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</si>
  <si>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</si>
  <si>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</si>
  <si>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</si>
  <si>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</si>
  <si>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</si>
  <si>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</si>
  <si>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</si>
  <si>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</si>
  <si>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</si>
  <si>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</si>
  <si>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</si>
  <si>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</si>
  <si>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</si>
  <si>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</si>
  <si>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</si>
  <si>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</si>
  <si>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</si>
  <si>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</si>
  <si>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</si>
  <si>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</si>
  <si>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</si>
  <si>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</si>
  <si>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</si>
  <si>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</si>
  <si>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</si>
  <si>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</si>
  <si>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</si>
  <si>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</si>
  <si>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</si>
  <si>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</si>
  <si>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</si>
  <si>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</si>
  <si>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</si>
  <si>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</si>
  <si>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</si>
  <si>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</si>
  <si>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</si>
  <si>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</si>
  <si>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</si>
  <si>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</si>
  <si>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</si>
  <si>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</si>
  <si>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</si>
  <si>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</si>
  <si>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</si>
  <si>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</si>
  <si>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</si>
  <si>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</si>
  <si>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</si>
  <si>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</si>
  <si>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</si>
  <si>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</si>
  <si>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</si>
  <si>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</si>
  <si>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</si>
  <si>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</si>
  <si>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</si>
  <si>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</si>
  <si>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</si>
  <si>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</si>
  <si>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</si>
  <si>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</si>
  <si>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</si>
  <si>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</si>
  <si>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</si>
  <si>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</si>
  <si>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</si>
  <si>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</si>
  <si>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</si>
  <si>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</si>
  <si>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</si>
  <si>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</si>
  <si>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</si>
  <si>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</si>
  <si>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</si>
  <si>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</si>
  <si>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</si>
  <si>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</si>
  <si>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</si>
  <si>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</si>
  <si>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</si>
  <si>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</si>
  <si>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</si>
  <si>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</si>
  <si>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</si>
  <si>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</si>
  <si>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</si>
  <si>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</si>
  <si>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</si>
  <si>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</si>
  <si>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</si>
  <si>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</si>
  <si>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</si>
  <si>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</si>
  <si>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</si>
  <si>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</si>
  <si>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</si>
  <si>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</si>
  <si>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</si>
  <si>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</si>
  <si>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</si>
  <si>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</si>
  <si>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</si>
  <si>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</si>
  <si>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</si>
  <si>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</si>
  <si>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</si>
  <si>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</si>
  <si>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</si>
  <si>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</si>
  <si>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</si>
  <si>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</si>
  <si>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</si>
  <si>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</si>
  <si>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</si>
  <si>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</si>
  <si>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</si>
  <si>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</si>
  <si>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</si>
  <si>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</si>
  <si>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</si>
  <si>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</si>
  <si>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</si>
  <si>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</si>
  <si>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</si>
  <si>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</si>
  <si>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</si>
  <si>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</si>
  <si>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</si>
  <si>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</si>
  <si>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</si>
  <si>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</si>
  <si>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</si>
  <si>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</si>
  <si>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</si>
  <si>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</si>
  <si>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</si>
  <si>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</si>
  <si>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</si>
  <si>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</si>
  <si>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</si>
  <si>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</si>
  <si>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</si>
  <si>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</si>
  <si>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</si>
  <si>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</si>
  <si>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</si>
  <si>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</si>
  <si>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</si>
  <si>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</si>
  <si>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</si>
  <si>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</si>
  <si>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</si>
  <si>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</si>
  <si>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</si>
  <si>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</si>
  <si>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</si>
  <si>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</si>
  <si>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</si>
  <si>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</si>
  <si>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</si>
  <si>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</si>
  <si>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</si>
  <si>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</si>
  <si>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</si>
  <si>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</si>
  <si>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</si>
  <si>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</si>
  <si>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</si>
  <si>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</si>
  <si>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</si>
  <si>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</si>
  <si>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</si>
  <si>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</si>
  <si>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</si>
  <si>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</si>
  <si>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</si>
  <si>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</si>
  <si>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</si>
  <si>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</si>
  <si>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</si>
  <si>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</si>
  <si>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</si>
  <si>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</si>
  <si>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</si>
  <si>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</si>
  <si>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</si>
  <si>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</si>
  <si>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</si>
  <si>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</si>
  <si>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</si>
  <si>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</si>
  <si>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</si>
  <si>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</si>
  <si>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</si>
  <si>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</si>
  <si>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</si>
  <si>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</si>
  <si>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</si>
  <si>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</si>
  <si>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</si>
  <si>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</si>
  <si>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</si>
  <si>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</si>
  <si>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</si>
  <si>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</si>
  <si>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</si>
  <si>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</si>
  <si>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</si>
  <si>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</si>
  <si>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</si>
  <si>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</si>
  <si>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</si>
  <si>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</si>
  <si>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</si>
  <si>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</si>
  <si>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</si>
  <si>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</si>
  <si>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</si>
  <si>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</si>
  <si>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</si>
  <si>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</si>
  <si>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</si>
  <si>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</si>
  <si>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</si>
  <si>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</si>
  <si>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</si>
  <si>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</si>
  <si>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</si>
  <si>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</si>
  <si>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</si>
  <si>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</si>
  <si>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</si>
  <si>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</si>
  <si>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</si>
  <si>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</si>
  <si>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</si>
  <si>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</si>
  <si>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</si>
  <si>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</si>
  <si>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</si>
  <si>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</si>
  <si>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</si>
  <si>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</si>
  <si>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</si>
  <si>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</si>
  <si>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</si>
  <si>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</si>
  <si>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</si>
  <si>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</si>
  <si>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</si>
  <si>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</si>
  <si>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</si>
  <si>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</si>
  <si>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</si>
  <si>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</si>
  <si>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</si>
  <si>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</si>
  <si>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</si>
  <si>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</si>
  <si>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</si>
  <si>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</si>
  <si>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</si>
  <si>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</si>
  <si>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</si>
  <si>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</si>
  <si>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</si>
  <si>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</si>
  <si>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</si>
  <si>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</si>
  <si>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</si>
  <si>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</si>
  <si>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</si>
  <si>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</si>
  <si>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</si>
  <si>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</si>
  <si>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</si>
  <si>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</si>
  <si>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</si>
  <si>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</si>
  <si>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</si>
  <si>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</si>
  <si>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</si>
  <si>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</si>
  <si>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</si>
  <si>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</si>
  <si>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</si>
  <si>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</si>
  <si>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</si>
  <si>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</si>
  <si>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</si>
  <si>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</si>
  <si>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</si>
  <si>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</si>
  <si>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</si>
  <si>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</si>
  <si>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</si>
  <si>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</si>
  <si>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</si>
  <si>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</si>
  <si>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</si>
  <si>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</si>
  <si>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</si>
  <si>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</si>
  <si>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</si>
  <si>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</si>
  <si>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</si>
  <si>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</si>
  <si>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</si>
  <si>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</si>
  <si>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</si>
  <si>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</si>
  <si>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</si>
  <si>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</si>
  <si>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</si>
  <si>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</si>
  <si>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</si>
  <si>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</si>
  <si>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</si>
  <si>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</si>
  <si>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</si>
  <si>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</si>
  <si>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</si>
  <si>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</si>
  <si>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</si>
  <si>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</si>
  <si>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</si>
  <si>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</si>
  <si>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</si>
  <si>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</si>
  <si>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</si>
  <si>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</si>
  <si>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</si>
  <si>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</si>
  <si>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</si>
  <si>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</si>
  <si>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</si>
  <si>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</si>
  <si>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</si>
  <si>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</si>
  <si>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</si>
  <si>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</si>
  <si>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</si>
  <si>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</si>
  <si>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</si>
  <si>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</si>
  <si>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</si>
  <si>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</si>
  <si>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</si>
  <si>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</si>
  <si>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</si>
  <si>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</si>
  <si>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</si>
  <si>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</si>
  <si>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</si>
  <si>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</si>
  <si>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</si>
  <si>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</si>
  <si>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</si>
  <si>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</si>
  <si>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</si>
  <si>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</si>
  <si>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</si>
  <si>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</si>
  <si>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</si>
  <si>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</si>
  <si>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</si>
  <si>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</si>
  <si>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</si>
  <si>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</si>
  <si>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</si>
  <si>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</si>
  <si>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</si>
  <si>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</si>
  <si>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</si>
  <si>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</si>
  <si>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</si>
  <si>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</si>
  <si>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</si>
  <si>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</si>
  <si>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</si>
  <si>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</si>
  <si>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</si>
  <si>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</si>
  <si>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</si>
  <si>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</si>
  <si>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</si>
  <si>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</si>
  <si>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</si>
  <si>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</si>
  <si>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</si>
  <si>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</si>
  <si>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</si>
  <si>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</si>
  <si>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</si>
  <si>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</si>
  <si>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</si>
  <si>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</si>
  <si>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</si>
  <si>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</si>
  <si>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</si>
  <si>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</si>
  <si>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</si>
  <si>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</si>
  <si>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</si>
  <si>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</si>
  <si>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</si>
  <si>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</si>
  <si>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</si>
  <si>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</si>
  <si>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</si>
  <si>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</si>
  <si>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</si>
  <si>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</si>
  <si>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</si>
  <si>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</si>
  <si>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</si>
  <si>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</si>
  <si>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</si>
  <si>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</si>
  <si>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</si>
  <si>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</si>
  <si>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</si>
  <si>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</si>
  <si>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</si>
  <si>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</si>
  <si>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</si>
  <si>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</si>
  <si>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</si>
  <si>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</si>
  <si>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</si>
  <si>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</si>
  <si>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</si>
  <si>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</si>
  <si>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</si>
  <si>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</si>
  <si>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</si>
  <si>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</si>
  <si>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</si>
  <si>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</si>
  <si>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</si>
  <si>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</si>
  <si>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</si>
  <si>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</si>
  <si>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</si>
  <si>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</si>
  <si>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</si>
  <si>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</si>
  <si>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</si>
  <si>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</si>
  <si>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</si>
  <si>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</si>
  <si>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</si>
  <si>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</si>
  <si>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</si>
  <si>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</si>
  <si>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</si>
  <si>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</si>
  <si>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</si>
  <si>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</si>
  <si>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</si>
  <si>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</si>
  <si>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</si>
  <si>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</si>
  <si>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</si>
  <si>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</si>
  <si>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</si>
  <si>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</si>
  <si>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</si>
  <si>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</si>
  <si>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</si>
  <si>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</si>
  <si>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</si>
  <si>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</si>
  <si>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</si>
  <si>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</si>
  <si>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</si>
  <si>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</si>
  <si>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</si>
  <si>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</si>
  <si>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</si>
  <si>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</si>
  <si>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</si>
  <si>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</si>
  <si>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</si>
  <si>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</si>
  <si>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</si>
  <si>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</si>
  <si>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</si>
  <si>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</si>
  <si>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</si>
  <si>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</si>
  <si>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</si>
  <si>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</si>
  <si>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</si>
  <si>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</si>
  <si>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</si>
  <si>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</si>
  <si>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</si>
  <si>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</si>
  <si>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</si>
  <si>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</si>
  <si>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</si>
  <si>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</si>
  <si>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</si>
  <si>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</si>
  <si>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</si>
  <si>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</si>
  <si>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</si>
  <si>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</si>
  <si>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</si>
  <si>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</si>
  <si>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</si>
  <si>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</si>
  <si>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</si>
  <si>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</si>
  <si>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</si>
  <si>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</si>
  <si>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</si>
  <si>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</si>
  <si>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</si>
  <si>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</si>
  <si>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</si>
  <si>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</si>
  <si>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</si>
  <si>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</si>
  <si>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</si>
  <si>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</si>
  <si>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</si>
  <si>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</si>
  <si>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</si>
  <si>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</si>
  <si>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</si>
  <si>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</si>
  <si>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</si>
  <si>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</si>
  <si>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</si>
  <si>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</si>
  <si>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</si>
  <si>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</si>
  <si>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</si>
  <si>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</si>
  <si>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</si>
  <si>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</si>
  <si>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</si>
  <si>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</si>
  <si>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</si>
  <si>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</si>
  <si>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</si>
  <si>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</si>
  <si>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</si>
  <si>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</si>
  <si>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</si>
  <si>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</si>
  <si>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</si>
  <si>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</si>
  <si>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</si>
  <si>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</si>
  <si>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</si>
  <si>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</si>
  <si>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</si>
  <si>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</si>
  <si>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</si>
  <si>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</si>
  <si>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</si>
  <si>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</si>
  <si>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</si>
  <si>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</si>
  <si>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</si>
  <si>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</si>
  <si>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</si>
  <si>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</si>
  <si>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</si>
  <si>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</si>
  <si>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</si>
  <si>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</si>
  <si>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</si>
  <si>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</si>
  <si>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</si>
  <si>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</si>
  <si>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</si>
  <si>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</si>
  <si>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</si>
  <si>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</si>
  <si>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</si>
  <si>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</si>
  <si>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</si>
  <si>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</si>
  <si>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</si>
  <si>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</si>
  <si>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</si>
  <si>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</si>
  <si>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</si>
  <si>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</si>
  <si>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</si>
  <si>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</si>
  <si>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</si>
  <si>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</si>
  <si>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</si>
  <si>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</si>
  <si>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</si>
  <si>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</si>
  <si>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</si>
  <si>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</si>
  <si>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</si>
  <si>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</si>
  <si>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</si>
  <si>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</si>
  <si>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</si>
  <si>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</si>
  <si>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</si>
  <si>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</si>
  <si>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</si>
  <si>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</si>
  <si>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</si>
  <si>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</si>
  <si>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</si>
  <si>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</si>
  <si>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</si>
  <si>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</si>
  <si>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</si>
  <si>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</si>
  <si>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</si>
  <si>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</si>
  <si>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</si>
  <si>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</si>
  <si>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</si>
  <si>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</si>
  <si>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</si>
  <si>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</si>
  <si>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</si>
  <si>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</si>
  <si>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</si>
  <si>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</si>
  <si>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</si>
  <si>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</si>
  <si>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</si>
  <si>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</si>
  <si>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</si>
  <si>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</si>
  <si>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</si>
  <si>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</si>
  <si>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</si>
  <si>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</si>
  <si>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</si>
  <si>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</si>
  <si>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</si>
  <si>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</si>
  <si>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</si>
  <si>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</si>
  <si>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</si>
  <si>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</si>
  <si>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</si>
  <si>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</si>
  <si>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</si>
  <si>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</si>
  <si>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</si>
  <si>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</si>
  <si>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</si>
  <si>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</si>
  <si>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</si>
  <si>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</si>
  <si>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</si>
  <si>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</si>
  <si>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</si>
  <si>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</si>
  <si>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</si>
  <si>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</si>
  <si>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</si>
  <si>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</si>
  <si>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</si>
  <si>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</si>
  <si>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</si>
  <si>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</si>
  <si>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</si>
  <si>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</si>
  <si>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</si>
  <si>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</si>
  <si>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</si>
  <si>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</si>
  <si>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</si>
  <si>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</si>
  <si>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</si>
  <si>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</si>
  <si>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</si>
  <si>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</si>
  <si>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</si>
  <si>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</si>
  <si>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</si>
  <si>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</si>
  <si>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</si>
  <si>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</si>
  <si>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</si>
  <si>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</si>
  <si>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</si>
  <si>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</si>
  <si>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</si>
  <si>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</si>
  <si>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</si>
  <si>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</si>
  <si>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</si>
  <si>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</si>
  <si>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</si>
  <si>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</si>
  <si>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</si>
  <si>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</si>
  <si>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</si>
  <si>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</si>
  <si>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</si>
  <si>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</si>
  <si>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</si>
  <si>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</si>
  <si>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</si>
  <si>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</si>
  <si>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</si>
  <si>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</si>
  <si>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</si>
  <si>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</si>
  <si>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</si>
  <si>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</si>
  <si>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</si>
  <si>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</si>
  <si>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</si>
  <si>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</si>
  <si>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</si>
  <si>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</si>
  <si>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</si>
  <si>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</si>
  <si>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</si>
  <si>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</si>
  <si>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</si>
  <si>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</si>
  <si>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</si>
  <si>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</si>
  <si>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</si>
  <si>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</si>
  <si>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</si>
  <si>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</si>
  <si>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</si>
  <si>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</si>
  <si>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</si>
  <si>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</si>
  <si>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</si>
  <si>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</si>
  <si>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</si>
  <si>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</si>
  <si>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</si>
  <si>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</si>
  <si>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</si>
  <si>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</si>
  <si>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</si>
  <si>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</si>
  <si>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</si>
  <si>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</si>
  <si>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</si>
  <si>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</si>
  <si>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</si>
  <si>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</si>
  <si>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</si>
  <si>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</si>
  <si>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</si>
  <si>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</si>
  <si>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</si>
  <si>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</si>
  <si>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</si>
  <si>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</si>
  <si>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</si>
  <si>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</si>
  <si>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</si>
  <si>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</si>
  <si>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</si>
  <si>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</si>
  <si>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</si>
  <si>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</si>
  <si>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</si>
  <si>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</si>
  <si>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</si>
  <si>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</si>
  <si>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</si>
  <si>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</si>
  <si>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</si>
  <si>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</si>
  <si>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</si>
  <si>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</si>
  <si>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</si>
  <si>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</si>
  <si>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</si>
  <si>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</si>
  <si>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</si>
  <si>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</si>
  <si>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</si>
  <si>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</si>
  <si>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</si>
  <si>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</si>
  <si>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</si>
  <si>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</si>
  <si>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</si>
  <si>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</si>
  <si>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</si>
  <si>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</si>
  <si>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</si>
  <si>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</si>
  <si>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</si>
  <si>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</si>
  <si>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</si>
  <si>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</si>
  <si>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</si>
  <si>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</si>
  <si>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</si>
  <si>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</si>
  <si>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</si>
  <si>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</si>
  <si>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</si>
  <si>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</si>
  <si>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</si>
  <si>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</si>
  <si>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</si>
  <si>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</si>
  <si>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</si>
  <si>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</si>
  <si>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</si>
  <si>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</si>
  <si>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</si>
  <si>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</si>
  <si>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</si>
  <si>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</si>
  <si>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</si>
  <si>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</si>
  <si>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</si>
  <si>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</si>
  <si>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</si>
  <si>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</si>
  <si>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</si>
  <si>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</si>
  <si>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</si>
  <si>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</si>
  <si>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</si>
  <si>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</si>
  <si>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</si>
  <si>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</si>
  <si>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</si>
  <si>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</si>
  <si>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</si>
  <si>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</si>
  <si>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</si>
  <si>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</si>
  <si>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</si>
  <si>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</si>
  <si>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</si>
  <si>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</si>
  <si>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</si>
  <si>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</si>
  <si>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</si>
  <si>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</si>
  <si>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</si>
  <si>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</si>
  <si>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</si>
  <si>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</si>
  <si>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</si>
  <si>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</si>
  <si>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</si>
  <si>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</si>
  <si>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</si>
  <si>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</si>
  <si>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</si>
  <si>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</si>
  <si>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</si>
  <si>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</si>
  <si>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</si>
  <si>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</si>
  <si>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</si>
  <si>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</si>
  <si>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</si>
  <si>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</si>
  <si>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</si>
  <si>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</si>
  <si>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</si>
  <si>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</si>
  <si>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</si>
  <si>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</si>
  <si>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</si>
  <si>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</si>
  <si>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</si>
  <si>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</si>
  <si>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</si>
  <si>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</si>
  <si>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</si>
  <si>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</si>
  <si>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</si>
  <si>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</si>
  <si>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</si>
  <si>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</si>
  <si>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</si>
  <si>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</si>
  <si>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</si>
  <si>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</si>
  <si>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</si>
  <si>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</si>
  <si>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</si>
  <si>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</si>
  <si>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</si>
  <si>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</si>
  <si>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</si>
  <si>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</si>
  <si>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</si>
  <si>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</si>
  <si>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</si>
  <si>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</si>
  <si>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</si>
  <si>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</si>
  <si>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</si>
  <si>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</si>
  <si>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</si>
  <si>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</si>
  <si>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</si>
  <si>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</si>
  <si>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</si>
  <si>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</si>
  <si>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</si>
  <si>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</si>
  <si>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</si>
  <si>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</si>
  <si>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</si>
  <si>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</si>
  <si>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</si>
  <si>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</si>
  <si>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</si>
  <si>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</si>
  <si>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</si>
  <si>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</si>
  <si>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</si>
  <si>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</si>
  <si>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</si>
  <si>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</si>
  <si>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</si>
  <si>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</si>
  <si>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</si>
  <si>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</si>
  <si>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</si>
  <si>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</si>
  <si>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</si>
  <si>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</si>
  <si>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</si>
  <si>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</si>
  <si>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</si>
  <si>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</si>
  <si>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</si>
  <si>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</si>
  <si>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</si>
  <si>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</si>
  <si>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</si>
  <si>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</si>
  <si>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</si>
  <si>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</si>
  <si>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</si>
  <si>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</si>
  <si>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</si>
  <si>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</si>
  <si>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</si>
  <si>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</si>
  <si>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</si>
  <si>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</si>
  <si>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</si>
  <si>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</si>
  <si>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</si>
  <si>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</si>
  <si>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</si>
  <si>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</si>
  <si>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</si>
  <si>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</si>
  <si>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</si>
  <si>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</si>
  <si>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</si>
  <si>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</si>
  <si>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</si>
  <si>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</si>
  <si>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</si>
  <si>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</si>
  <si>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</si>
  <si>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</si>
  <si>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</si>
  <si>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</si>
  <si>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</si>
  <si>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</si>
  <si>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</si>
  <si>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</si>
  <si>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</si>
  <si>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</si>
  <si>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</si>
  <si>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</si>
  <si>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</si>
  <si>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</si>
  <si>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</si>
  <si>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</si>
  <si>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</si>
  <si>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</si>
  <si>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</si>
  <si>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</si>
  <si>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</si>
  <si>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</si>
  <si>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</si>
  <si>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</si>
  <si>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</si>
  <si>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</si>
  <si>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</si>
  <si>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</si>
  <si>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</si>
  <si>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</si>
  <si>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</si>
  <si>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</si>
  <si>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</si>
  <si>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</si>
  <si>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</si>
  <si>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</si>
  <si>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</si>
  <si>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</si>
  <si>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</si>
  <si>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</si>
  <si>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</si>
  <si>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</si>
  <si>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</si>
  <si>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</si>
  <si>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</si>
  <si>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</si>
  <si>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</si>
  <si>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</si>
  <si>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</si>
  <si>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</si>
  <si>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</si>
  <si>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</si>
  <si>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</si>
  <si>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</si>
  <si>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</si>
  <si>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</si>
  <si>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</si>
  <si>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</si>
  <si>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</si>
  <si>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</si>
  <si>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</si>
  <si>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</si>
  <si>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</si>
  <si>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</si>
  <si>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</si>
  <si>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</si>
  <si>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</si>
  <si>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</si>
  <si>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</si>
  <si>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</si>
  <si>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</si>
  <si>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</si>
  <si>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</si>
  <si>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</si>
  <si>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</si>
  <si>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</si>
  <si>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</si>
  <si>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</si>
  <si>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</si>
  <si>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</si>
  <si>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</si>
  <si>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</si>
  <si>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</si>
  <si>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</si>
  <si>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</si>
  <si>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</si>
  <si>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</si>
  <si>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</si>
  <si>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</si>
  <si>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</si>
  <si>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</si>
  <si>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</si>
  <si>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</si>
  <si>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</si>
  <si>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</si>
  <si>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</si>
  <si>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</si>
  <si>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</si>
  <si>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</si>
  <si>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</si>
  <si>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</si>
  <si>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</si>
  <si>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</si>
  <si>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</si>
  <si>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</si>
  <si>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</si>
  <si>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</si>
  <si>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</si>
  <si>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</si>
  <si>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</si>
  <si>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</si>
  <si>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</si>
  <si>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</si>
  <si>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</si>
  <si>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</si>
  <si>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</si>
  <si>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</si>
  <si>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</si>
  <si>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</si>
  <si>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</si>
  <si>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</si>
  <si>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</si>
  <si>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</si>
  <si>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</si>
  <si>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</si>
  <si>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</si>
  <si>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</si>
  <si>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</si>
  <si>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</si>
  <si>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</si>
  <si>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</si>
  <si>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</si>
  <si>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</si>
  <si>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</si>
  <si>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</si>
  <si>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</si>
  <si>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</si>
  <si>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</si>
  <si>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</si>
  <si>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</si>
  <si>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</si>
  <si>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</si>
  <si>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</si>
  <si>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</si>
  <si>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</si>
  <si>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</si>
  <si>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</si>
  <si>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</si>
  <si>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</si>
  <si>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</si>
  <si>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</si>
  <si>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</si>
  <si>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</si>
  <si>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</si>
  <si>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</si>
  <si>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</si>
  <si>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</si>
  <si>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</si>
  <si>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</si>
  <si>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</si>
  <si>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</si>
  <si>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</si>
  <si>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</si>
  <si>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</si>
  <si>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</si>
  <si>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</si>
  <si>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</si>
  <si>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</si>
  <si>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</si>
  <si>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</si>
  <si>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</si>
  <si>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</si>
  <si>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</si>
  <si>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</si>
  <si>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</si>
  <si>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</si>
  <si>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</si>
  <si>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</si>
  <si>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</si>
  <si>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</si>
  <si>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</si>
  <si>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</si>
  <si>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</si>
  <si>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</si>
  <si>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</si>
  <si>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</si>
  <si>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</si>
  <si>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</si>
  <si>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</si>
  <si>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</si>
  <si>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</si>
  <si>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</si>
  <si>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</si>
  <si>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</si>
  <si>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</si>
  <si>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</si>
  <si>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</si>
  <si>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</si>
  <si>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</si>
  <si>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</si>
  <si>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</si>
  <si>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</si>
  <si>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</si>
  <si>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</si>
  <si>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</si>
  <si>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</si>
  <si>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</si>
  <si>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</si>
  <si>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</si>
  <si>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</si>
  <si>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</si>
  <si>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</si>
  <si>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</si>
  <si>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</si>
  <si>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</si>
  <si>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</si>
  <si>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</si>
  <si>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</si>
  <si>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</si>
  <si>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</si>
  <si>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</si>
  <si>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</si>
  <si>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</si>
  <si>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</si>
  <si>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</si>
  <si>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</si>
  <si>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</si>
  <si>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</si>
  <si>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</si>
  <si>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</si>
  <si>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</si>
  <si>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</si>
  <si>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</si>
  <si>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</si>
  <si>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</si>
  <si>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</si>
  <si>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</si>
  <si>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</si>
  <si>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</si>
  <si>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</si>
  <si>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</si>
  <si>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</si>
  <si>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</si>
  <si>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</si>
  <si>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</si>
  <si>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</si>
  <si>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</si>
  <si>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</si>
  <si>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</si>
  <si>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</si>
  <si>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</si>
  <si>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</si>
  <si>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</si>
  <si>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</si>
  <si>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</si>
  <si>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</si>
  <si>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</si>
  <si>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</si>
  <si>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</si>
  <si>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</si>
  <si>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</si>
  <si>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</si>
  <si>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</si>
  <si>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</si>
  <si>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</si>
  <si>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</si>
  <si>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</si>
  <si>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</si>
  <si>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</si>
  <si>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</si>
  <si>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</si>
  <si>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</si>
  <si>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</si>
  <si>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</si>
  <si>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</si>
  <si>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</si>
  <si>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</si>
  <si>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</si>
  <si>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</si>
  <si>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</si>
  <si>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</si>
  <si>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</si>
  <si>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</si>
  <si>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</si>
  <si>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</si>
  <si>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</si>
  <si>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</si>
  <si>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</si>
  <si>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</si>
  <si>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</si>
  <si>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</si>
  <si>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</si>
  <si>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</si>
  <si>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</si>
  <si>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</si>
  <si>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</si>
  <si>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</si>
  <si>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</si>
  <si>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</si>
  <si>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</si>
  <si>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</si>
  <si>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</si>
  <si>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</si>
  <si>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</si>
  <si>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</si>
  <si>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</si>
  <si>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</si>
  <si>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</si>
  <si>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</si>
  <si>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</si>
  <si>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</si>
  <si>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</si>
  <si>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</si>
  <si>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</si>
  <si>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</si>
  <si>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</si>
  <si>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</si>
  <si>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</si>
  <si>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</si>
  <si>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</si>
  <si>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</si>
  <si>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</si>
  <si>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</si>
  <si>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</si>
  <si>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</si>
  <si>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</si>
  <si>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</si>
  <si>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</si>
  <si>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</si>
  <si>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</si>
  <si>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</si>
  <si>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</si>
  <si>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</si>
  <si>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</si>
  <si>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</si>
  <si>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</si>
  <si>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</si>
  <si>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</si>
  <si>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</si>
  <si>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</si>
  <si>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</si>
  <si>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</si>
  <si>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</si>
  <si>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</si>
  <si>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</si>
  <si>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</si>
  <si>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</si>
  <si>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</si>
  <si>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</si>
  <si>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</si>
  <si>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</si>
  <si>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</si>
  <si>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</si>
  <si>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</si>
  <si>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</si>
  <si>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</si>
  <si>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</si>
  <si>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</si>
  <si>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</si>
  <si>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</si>
  <si>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</si>
  <si>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</si>
  <si>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</si>
  <si>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</si>
  <si>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</si>
  <si>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</si>
  <si>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</si>
  <si>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</si>
  <si>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</si>
  <si>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</si>
  <si>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</si>
  <si>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</si>
  <si>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</si>
  <si>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</si>
  <si>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</si>
  <si>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</si>
  <si>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</si>
  <si>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</si>
  <si>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</si>
  <si>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</si>
  <si>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</si>
  <si>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</si>
  <si>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</si>
  <si>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</si>
  <si>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</si>
  <si>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</si>
  <si>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</si>
  <si>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</si>
  <si>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</si>
  <si>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</si>
  <si>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</si>
  <si>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</si>
  <si>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</si>
  <si>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</si>
  <si>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</si>
  <si>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</si>
  <si>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</si>
  <si>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</si>
  <si>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</si>
  <si>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</si>
  <si>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</si>
  <si>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</si>
  <si>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</si>
  <si>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</si>
  <si>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</si>
  <si>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</si>
  <si>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</si>
  <si>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</si>
  <si>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</si>
  <si>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</si>
  <si>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</si>
  <si>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</si>
  <si>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</si>
  <si>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</si>
  <si>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</si>
  <si>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</si>
  <si>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</si>
  <si>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</si>
  <si>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</si>
  <si>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</si>
  <si>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</si>
  <si>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</si>
  <si>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</si>
  <si>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</si>
  <si>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</si>
  <si>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</si>
  <si>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</si>
  <si>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</si>
  <si>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</si>
  <si>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</si>
  <si>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</si>
  <si>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</si>
  <si>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</si>
  <si>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</si>
  <si>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</si>
  <si>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</si>
  <si>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</si>
  <si>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</si>
  <si>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</si>
  <si>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</si>
  <si>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</si>
  <si>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</si>
  <si>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</si>
  <si>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</si>
  <si>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</si>
  <si>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</si>
  <si>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</si>
  <si>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</si>
  <si>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</si>
  <si>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</si>
  <si>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</si>
  <si>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</si>
  <si>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</si>
  <si>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</si>
  <si>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</si>
  <si>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</si>
  <si>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</si>
  <si>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</si>
  <si>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</si>
  <si>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</si>
  <si>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</si>
  <si>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</si>
  <si>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</si>
  <si>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</si>
  <si>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</si>
  <si>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</si>
  <si>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</si>
  <si>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</si>
  <si>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</si>
  <si>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</si>
  <si>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</si>
  <si>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</si>
  <si>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</si>
  <si>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</si>
  <si>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</si>
  <si>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</si>
  <si>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</si>
  <si>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</si>
  <si>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</si>
  <si>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</si>
  <si>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</si>
  <si>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</si>
  <si>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</si>
  <si>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</si>
  <si>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</si>
  <si>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</si>
  <si>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</si>
  <si>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</si>
  <si>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</si>
  <si>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</si>
  <si>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</si>
  <si>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</si>
  <si>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</si>
  <si>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</si>
  <si>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</si>
  <si>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</si>
  <si>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</si>
  <si>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</si>
  <si>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</si>
  <si>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</si>
  <si>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</si>
  <si>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</si>
  <si>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</si>
  <si>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</si>
  <si>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</si>
  <si>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</si>
  <si>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</si>
  <si>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</si>
  <si>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</si>
  <si>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</si>
  <si>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</si>
  <si>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</si>
  <si>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</si>
  <si>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</si>
  <si>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</si>
  <si>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</si>
  <si>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</si>
  <si>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</si>
  <si>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</si>
  <si>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</si>
  <si>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</si>
  <si>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</si>
  <si>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</si>
  <si>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</si>
  <si>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</si>
  <si>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</si>
  <si>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</si>
  <si>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</si>
  <si>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</si>
  <si>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</si>
  <si>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</si>
  <si>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</si>
  <si>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</si>
  <si>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</si>
  <si>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</si>
  <si>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</si>
  <si>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</si>
  <si>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</si>
  <si>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</si>
  <si>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</si>
  <si>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</si>
  <si>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</si>
  <si>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</si>
  <si>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</si>
  <si>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</si>
  <si>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</si>
  <si>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</si>
  <si>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</si>
  <si>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</si>
  <si>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</si>
  <si>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</si>
  <si>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</si>
  <si>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</si>
  <si>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</si>
  <si>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</si>
  <si>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</si>
  <si>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</si>
  <si>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</si>
  <si>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</si>
  <si>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</si>
  <si>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</si>
  <si>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</si>
  <si>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</si>
  <si>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</si>
  <si>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</si>
  <si>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</si>
  <si>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</si>
  <si>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</si>
  <si>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</si>
  <si>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</si>
  <si>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</si>
  <si>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</si>
  <si>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</si>
  <si>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</si>
  <si>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</si>
  <si>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</si>
  <si>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</si>
  <si>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</si>
  <si>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</si>
  <si>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</si>
  <si>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</si>
  <si>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</si>
  <si>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</si>
  <si>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</si>
  <si>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</si>
  <si>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</si>
  <si>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</si>
  <si>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</si>
  <si>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</si>
  <si>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</si>
  <si>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</si>
  <si>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</si>
  <si>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</si>
  <si>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</si>
  <si>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</si>
  <si>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</si>
  <si>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</si>
  <si>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</si>
  <si>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</si>
  <si>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</si>
  <si>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</si>
  <si>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</si>
  <si>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</si>
  <si>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</si>
  <si>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</si>
  <si>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</si>
  <si>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</si>
  <si>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</si>
  <si>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</si>
  <si>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</si>
  <si>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</si>
  <si>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</si>
  <si>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</si>
  <si>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</si>
  <si>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</si>
  <si>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</si>
  <si>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</si>
  <si>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</si>
  <si>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</si>
  <si>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</si>
  <si>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</si>
  <si>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</si>
  <si>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</si>
  <si>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</si>
  <si>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</si>
  <si>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</si>
  <si>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</si>
  <si>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</si>
  <si>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</si>
  <si>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</si>
  <si>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</si>
  <si>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</si>
  <si>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</si>
  <si>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</si>
  <si>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</si>
  <si>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</si>
  <si>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</si>
  <si>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</si>
  <si>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</si>
  <si>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</si>
  <si>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</si>
  <si>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</si>
  <si>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</si>
  <si>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</si>
  <si>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</si>
  <si>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</si>
  <si>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</si>
  <si>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</si>
  <si>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</si>
  <si>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</si>
  <si>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</si>
  <si>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</si>
  <si>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</si>
  <si>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</si>
  <si>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</si>
  <si>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</si>
  <si>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</si>
  <si>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</si>
  <si>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</si>
  <si>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</si>
  <si>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</si>
  <si>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</si>
  <si>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</si>
  <si>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</si>
  <si>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</si>
  <si>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</si>
  <si>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</si>
  <si>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</si>
  <si>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</si>
  <si>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</si>
  <si>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</si>
  <si>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</si>
  <si>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</si>
  <si>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</si>
  <si>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</si>
  <si>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</si>
  <si>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</si>
  <si>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</si>
  <si>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</si>
  <si>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</si>
  <si>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</si>
  <si>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</si>
  <si>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</si>
  <si>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</si>
  <si>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</si>
  <si>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</si>
  <si>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</si>
  <si>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</si>
  <si>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</si>
  <si>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</si>
  <si>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</si>
  <si>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</si>
  <si>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</si>
  <si>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</si>
  <si>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</si>
  <si>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</si>
  <si>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</si>
  <si>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</si>
  <si>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</si>
  <si>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</si>
  <si>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</si>
  <si>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</si>
  <si>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</si>
  <si>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</si>
  <si>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</si>
  <si>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</si>
  <si>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</si>
  <si>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</si>
  <si>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</si>
  <si>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</si>
  <si>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</si>
  <si>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</si>
  <si>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</si>
  <si>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</si>
  <si>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</si>
  <si>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</si>
  <si>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</si>
  <si>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</si>
  <si>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</si>
  <si>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</si>
  <si>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</si>
  <si>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</si>
  <si>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</si>
  <si>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</si>
  <si>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</si>
  <si>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</si>
  <si>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</si>
  <si>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</si>
  <si>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</si>
  <si>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</si>
  <si>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</si>
  <si>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</si>
  <si>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</si>
  <si>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</si>
  <si>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</si>
  <si>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</si>
  <si>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</si>
  <si>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</si>
  <si>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</si>
  <si>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</si>
  <si>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</si>
  <si>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</si>
  <si>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</si>
  <si>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</si>
  <si>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</si>
  <si>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</si>
  <si>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</si>
  <si>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</si>
  <si>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</si>
  <si>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</si>
  <si>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</si>
  <si>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</si>
  <si>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</si>
  <si>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</si>
  <si>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</si>
  <si>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</si>
  <si>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</si>
  <si>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</si>
  <si>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</si>
  <si>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</si>
  <si>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</si>
  <si>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</si>
  <si>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</si>
  <si>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</si>
  <si>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</si>
  <si>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</si>
  <si>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</si>
  <si>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</si>
  <si>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</si>
  <si>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</si>
  <si>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</si>
  <si>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</si>
  <si>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</si>
  <si>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</si>
  <si>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</si>
  <si>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</si>
  <si>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</si>
  <si>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</si>
  <si>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</si>
  <si>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</si>
  <si>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</si>
  <si>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</si>
  <si>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</si>
  <si>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</si>
  <si>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</si>
  <si>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</si>
  <si>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</si>
  <si>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</si>
  <si>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</si>
  <si>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</si>
  <si>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</si>
  <si>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</si>
  <si>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</si>
  <si>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</si>
  <si>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</si>
  <si>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</si>
  <si>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</si>
  <si>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</si>
  <si>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</si>
  <si>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</si>
  <si>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</si>
  <si>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</si>
  <si>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</si>
  <si>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</si>
  <si>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</si>
  <si>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</si>
  <si>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</si>
  <si>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</si>
  <si>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</si>
  <si>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</si>
  <si>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</si>
  <si>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</si>
  <si>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</si>
  <si>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</si>
  <si>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</si>
  <si>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</si>
  <si>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</si>
  <si>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</si>
  <si>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</si>
  <si>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</si>
  <si>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</si>
  <si>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</si>
  <si>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</si>
  <si>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</si>
  <si>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</si>
  <si>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</si>
  <si>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</si>
  <si>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</si>
  <si>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</si>
  <si>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</si>
  <si>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</si>
  <si>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</si>
  <si>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</si>
  <si>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</si>
  <si>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</si>
  <si>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</si>
  <si>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</si>
  <si>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</si>
  <si>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</si>
  <si>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</si>
  <si>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</si>
  <si>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</si>
  <si>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</si>
  <si>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</si>
  <si>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</si>
  <si>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</si>
  <si>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</si>
  <si>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</si>
  <si>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</si>
  <si>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</si>
  <si>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</si>
  <si>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</si>
  <si>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</si>
  <si>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</si>
  <si>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</si>
  <si>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</si>
  <si>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</si>
  <si>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</si>
  <si>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</si>
  <si>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</si>
  <si>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</si>
  <si>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</si>
  <si>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</si>
  <si>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</si>
  <si>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</si>
  <si>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</si>
  <si>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</si>
  <si>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</si>
  <si>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</si>
  <si>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</si>
  <si>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</si>
  <si>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</si>
  <si>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</si>
  <si>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</si>
  <si>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</si>
  <si>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</si>
  <si>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</si>
  <si>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</si>
  <si>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</si>
  <si>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</si>
  <si>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</si>
  <si>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</si>
  <si>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</si>
  <si>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</si>
  <si>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</si>
  <si>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</si>
  <si>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</si>
  <si>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</si>
  <si>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</si>
  <si>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</si>
  <si>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</si>
  <si>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</si>
  <si>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</si>
  <si>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</si>
  <si>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</si>
  <si>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</si>
  <si>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</si>
  <si>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</si>
  <si>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</si>
  <si>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</si>
  <si>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</si>
  <si>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</si>
  <si>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</si>
  <si>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</si>
  <si>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</si>
  <si>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</si>
  <si>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</si>
  <si>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</si>
  <si>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</si>
  <si>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</si>
  <si>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</si>
  <si>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</si>
  <si>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</si>
  <si>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</si>
  <si>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</si>
  <si>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</si>
  <si>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</si>
  <si>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</si>
  <si>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</si>
  <si>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</si>
  <si>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</si>
  <si>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</si>
  <si>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</si>
  <si>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</si>
  <si>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</si>
  <si>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</si>
  <si>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</si>
  <si>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</si>
  <si>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</si>
  <si>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</si>
  <si>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</si>
  <si>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</si>
  <si>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</si>
  <si>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</si>
  <si>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</si>
  <si>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</si>
  <si>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</si>
  <si>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</si>
  <si>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</si>
  <si>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</si>
  <si>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</si>
  <si>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</si>
  <si>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</si>
  <si>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</si>
  <si>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</si>
  <si>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</si>
  <si>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</si>
  <si>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</si>
  <si>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</si>
  <si>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</si>
  <si>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</si>
  <si>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</si>
  <si>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</si>
  <si>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</si>
  <si>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</si>
  <si>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</si>
  <si>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</si>
  <si>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</si>
  <si>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</si>
  <si>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</si>
  <si>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</si>
  <si>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</si>
  <si>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</si>
  <si>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</si>
  <si>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</si>
  <si>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</si>
  <si>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</si>
  <si>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</si>
  <si>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</si>
  <si>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</si>
  <si>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</si>
  <si>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</si>
  <si>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</si>
  <si>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</si>
  <si>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</si>
  <si>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</si>
  <si>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</si>
  <si>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</si>
  <si>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</si>
  <si>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</si>
  <si>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</si>
  <si>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</si>
  <si>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</si>
  <si>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</si>
  <si>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</si>
  <si>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</si>
  <si>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</si>
  <si>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</si>
  <si>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</si>
  <si>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</si>
  <si>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</si>
  <si>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</si>
  <si>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</si>
  <si>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</si>
  <si>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</si>
  <si>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</si>
  <si>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</si>
  <si>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</si>
  <si>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</si>
  <si>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</si>
  <si>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</si>
  <si>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</si>
  <si>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</si>
  <si>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</si>
  <si>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</si>
  <si>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</si>
  <si>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</si>
  <si>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</si>
  <si>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</si>
  <si>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</si>
  <si>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</si>
  <si>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</si>
  <si>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</si>
  <si>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</si>
  <si>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</si>
  <si>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</si>
  <si>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</si>
  <si>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</si>
  <si>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</si>
  <si>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</si>
  <si>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</si>
  <si>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</si>
  <si>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</si>
  <si>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</si>
  <si>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</si>
  <si>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</si>
  <si>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</si>
  <si>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</si>
  <si>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</si>
  <si>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</si>
  <si>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</si>
  <si>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</si>
  <si>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</si>
  <si>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</si>
  <si>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</si>
  <si>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</si>
  <si>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</si>
  <si>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</si>
  <si>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</si>
  <si>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</si>
  <si>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</si>
  <si>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</si>
  <si>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</si>
  <si>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</si>
  <si>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</si>
  <si>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</si>
  <si>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</si>
  <si>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</si>
  <si>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</si>
  <si>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</si>
  <si>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</si>
  <si>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</si>
  <si>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</si>
  <si>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</si>
  <si>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</si>
  <si>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</si>
  <si>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</si>
  <si>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</si>
  <si>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</si>
  <si>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</si>
  <si>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</si>
  <si>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</si>
  <si>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</si>
  <si>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</si>
  <si>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</si>
  <si>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</si>
  <si>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</si>
  <si>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</si>
  <si>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</si>
  <si>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</si>
  <si>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</si>
  <si>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</si>
  <si>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</si>
  <si>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</si>
  <si>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</si>
  <si>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</si>
  <si>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</si>
  <si>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</si>
  <si>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</si>
  <si>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</si>
  <si>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</si>
  <si>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</si>
  <si>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</si>
  <si>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</si>
  <si>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</si>
  <si>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</si>
  <si>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</si>
  <si>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</si>
  <si>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</si>
  <si>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</si>
  <si>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</si>
  <si>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</si>
  <si>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</si>
  <si>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</si>
  <si>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</si>
  <si>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</si>
  <si>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</si>
  <si>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</si>
  <si>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</si>
  <si>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</si>
  <si>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</si>
  <si>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</si>
  <si>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</si>
  <si>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</si>
  <si>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</si>
  <si>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</si>
  <si>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</si>
  <si>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</si>
  <si>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</si>
  <si>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</si>
  <si>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</si>
  <si>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</si>
  <si>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</si>
  <si>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</si>
  <si>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</si>
  <si>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</si>
  <si>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</si>
  <si>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</si>
  <si>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</si>
  <si>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</si>
  <si>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</si>
  <si>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</si>
  <si>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</si>
  <si>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</si>
  <si>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</si>
  <si>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</si>
  <si>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</si>
  <si>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</si>
  <si>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</si>
  <si>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</si>
  <si>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</si>
  <si>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</si>
  <si>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</si>
  <si>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</si>
  <si>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</si>
  <si>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</si>
  <si>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</si>
  <si>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</si>
  <si>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</si>
  <si>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</si>
  <si>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</si>
  <si>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</si>
  <si>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</si>
  <si>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</si>
  <si>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</si>
  <si>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</si>
  <si>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</si>
  <si>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</si>
  <si>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</si>
  <si>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</si>
  <si>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</si>
  <si>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</si>
  <si>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</si>
  <si>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</si>
  <si>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</si>
  <si>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</si>
  <si>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</si>
  <si>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</si>
  <si>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</si>
  <si>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</si>
  <si>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</si>
  <si>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</si>
  <si>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</si>
  <si>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</si>
  <si>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</si>
  <si>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</si>
  <si>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</si>
  <si>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</si>
  <si>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</si>
  <si>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</si>
  <si>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</si>
  <si>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</si>
  <si>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</si>
  <si>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</si>
  <si>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</si>
  <si>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</si>
  <si>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</si>
  <si>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</si>
  <si>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</si>
  <si>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</si>
  <si>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</si>
  <si>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</si>
  <si>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</si>
  <si>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</si>
  <si>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</si>
  <si>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</si>
  <si>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</si>
  <si>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</si>
  <si>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</si>
  <si>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</si>
  <si>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</si>
  <si>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</si>
  <si>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</si>
  <si>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</si>
  <si>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</si>
  <si>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</si>
  <si>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</si>
  <si>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</si>
  <si>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</si>
  <si>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</si>
  <si>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</si>
  <si>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</si>
  <si>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</si>
  <si>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</si>
  <si>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</si>
  <si>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</si>
  <si>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</si>
  <si>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</si>
  <si>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</si>
  <si>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</si>
  <si>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</si>
  <si>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</si>
  <si>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</si>
  <si>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</si>
  <si>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</si>
  <si>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</si>
  <si>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</si>
  <si>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</si>
  <si>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</si>
  <si>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</si>
  <si>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</si>
  <si>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</si>
  <si>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</si>
  <si>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</si>
  <si>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</si>
  <si>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</si>
  <si>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</si>
  <si>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</si>
  <si>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</si>
  <si>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</si>
  <si>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</si>
  <si>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</si>
  <si>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</si>
  <si>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</si>
  <si>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</si>
  <si>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</si>
  <si>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</si>
  <si>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</si>
  <si>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</si>
  <si>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</si>
  <si>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</si>
  <si>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</si>
  <si>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</si>
  <si>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</si>
  <si>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</si>
  <si>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</si>
  <si>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</si>
  <si>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</si>
  <si>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</si>
  <si>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</si>
  <si>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</si>
  <si>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</si>
  <si>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</si>
  <si>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</si>
  <si>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</si>
  <si>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</si>
  <si>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</si>
  <si>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</si>
  <si>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</si>
  <si>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</si>
  <si>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</si>
  <si>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</si>
  <si>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</si>
  <si>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</si>
  <si>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</si>
  <si>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</si>
  <si>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</si>
  <si>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</si>
  <si>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</si>
  <si>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</si>
  <si>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</si>
  <si>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</si>
  <si>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</si>
  <si>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</si>
  <si>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</si>
  <si>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</si>
  <si>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</si>
  <si>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</si>
  <si>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</si>
  <si>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</si>
  <si>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</si>
  <si>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</si>
  <si>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</si>
  <si>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</si>
  <si>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</si>
  <si>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</si>
  <si>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</si>
  <si>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</si>
  <si>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</si>
  <si>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</si>
  <si>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</si>
  <si>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</si>
  <si>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</si>
  <si>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</si>
  <si>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</si>
  <si>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</si>
  <si>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</si>
  <si>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</si>
  <si>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</si>
  <si>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</si>
  <si>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</si>
  <si>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</si>
  <si>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</si>
  <si>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</si>
  <si>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</si>
  <si>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</si>
  <si>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</si>
  <si>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</si>
  <si>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</si>
  <si>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</si>
  <si>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</si>
  <si>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</si>
  <si>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</si>
  <si>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</si>
  <si>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</si>
  <si>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</si>
  <si>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</si>
  <si>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</si>
  <si>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</si>
  <si>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</si>
  <si>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</si>
  <si>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</si>
  <si>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</si>
  <si>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</si>
  <si>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</si>
  <si>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</si>
  <si>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</si>
  <si>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</si>
  <si>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</si>
  <si>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</si>
  <si>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</si>
  <si>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</si>
  <si>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</si>
  <si>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</si>
  <si>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</si>
  <si>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</si>
  <si>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</si>
  <si>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</si>
  <si>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</si>
  <si>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</si>
  <si>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</si>
  <si>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</si>
  <si>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</si>
  <si>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</si>
  <si>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</si>
  <si>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</si>
  <si>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</si>
  <si>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</si>
  <si>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</si>
  <si>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</si>
  <si>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</si>
  <si>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</si>
  <si>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</si>
  <si>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</si>
  <si>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</si>
  <si>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</si>
  <si>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</si>
  <si>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</si>
  <si>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</si>
  <si>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</si>
  <si>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</si>
  <si>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</si>
  <si>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</si>
  <si>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</si>
  <si>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</si>
  <si>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</si>
  <si>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</si>
  <si>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</si>
  <si>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</si>
  <si>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</si>
  <si>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</si>
  <si>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</si>
  <si>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</si>
  <si>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</si>
  <si>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</si>
  <si>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</si>
  <si>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</si>
  <si>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</si>
  <si>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</si>
  <si>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</si>
  <si>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</si>
  <si>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</si>
  <si>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</si>
  <si>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</si>
  <si>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</si>
  <si>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</si>
  <si>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</si>
  <si>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</si>
  <si>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</si>
  <si>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</si>
  <si>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</si>
  <si>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</si>
  <si>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</si>
  <si>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</si>
  <si>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</si>
  <si>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</si>
  <si>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</si>
  <si>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</si>
  <si>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</si>
  <si>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</si>
  <si>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</si>
  <si>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</si>
  <si>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</si>
  <si>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</si>
  <si>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</si>
  <si>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</si>
  <si>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</si>
  <si>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</si>
  <si>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</si>
  <si>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</si>
  <si>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</si>
  <si>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</si>
  <si>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</si>
  <si>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</si>
  <si>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</si>
  <si>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</si>
  <si>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</si>
  <si>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</si>
  <si>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</si>
  <si>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</si>
  <si>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</si>
  <si>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</si>
  <si>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</si>
  <si>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</si>
  <si>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</si>
  <si>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</si>
  <si>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</si>
  <si>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</si>
  <si>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</si>
  <si>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</si>
  <si>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</si>
  <si>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</si>
  <si>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</si>
  <si>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</si>
  <si>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</si>
  <si>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</si>
  <si>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</si>
  <si>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</si>
  <si>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</si>
  <si>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</si>
  <si>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</si>
  <si>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</si>
  <si>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</si>
  <si>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</si>
  <si>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</si>
  <si>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</si>
  <si>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</si>
  <si>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</si>
  <si>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</si>
  <si>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</si>
  <si>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</si>
  <si>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</si>
  <si>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</si>
  <si>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</si>
  <si>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</si>
  <si>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</si>
  <si>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</si>
  <si>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</si>
  <si>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</si>
  <si>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</si>
  <si>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</si>
  <si>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</si>
  <si>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</si>
  <si>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</si>
  <si>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</si>
  <si>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</si>
  <si>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</si>
  <si>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</si>
  <si>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</si>
  <si>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</si>
  <si>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</si>
  <si>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</si>
  <si>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</si>
  <si>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</si>
  <si>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</si>
  <si>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</si>
  <si>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</si>
  <si>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</si>
  <si>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</si>
  <si>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</si>
  <si>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</si>
  <si>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</si>
  <si>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</si>
  <si>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</si>
  <si>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</si>
  <si>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</si>
  <si>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</si>
  <si>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</si>
  <si>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</si>
  <si>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</si>
  <si>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</si>
  <si>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</si>
  <si>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</si>
  <si>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</si>
  <si>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</si>
  <si>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</si>
  <si>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</si>
  <si>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</si>
  <si>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</si>
  <si>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</si>
  <si>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</si>
  <si>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</si>
  <si>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</si>
  <si>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</si>
  <si>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</si>
  <si>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</si>
  <si>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</si>
  <si>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</si>
  <si>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</si>
  <si>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</si>
  <si>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</si>
  <si>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</si>
  <si>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</si>
  <si>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</si>
  <si>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</si>
  <si>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</si>
  <si>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</si>
  <si>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</si>
  <si>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</si>
  <si>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</si>
  <si>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</si>
  <si>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</si>
  <si>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</si>
  <si>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</si>
  <si>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</si>
  <si>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</si>
  <si>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</si>
  <si>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</si>
  <si>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</si>
  <si>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</si>
  <si>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</si>
  <si>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</si>
  <si>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</si>
  <si>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</si>
  <si>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</si>
  <si>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</si>
  <si>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</si>
  <si>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</si>
  <si>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</si>
  <si>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</si>
  <si>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</si>
  <si>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</si>
  <si>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</si>
  <si>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</si>
  <si>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</si>
  <si>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</si>
  <si>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</si>
  <si>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</si>
  <si>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</si>
  <si>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</si>
  <si>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</si>
  <si>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</si>
  <si>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</si>
  <si>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</si>
  <si>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</si>
  <si>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</si>
  <si>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</si>
  <si>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</si>
  <si>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</si>
  <si>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</si>
  <si>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</si>
  <si>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</si>
  <si>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</si>
  <si>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</si>
  <si>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</si>
  <si>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</si>
  <si>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</si>
  <si>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</si>
  <si>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</si>
  <si>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</si>
  <si>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</si>
  <si>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</si>
  <si>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</si>
  <si>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</si>
  <si>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</si>
  <si>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</si>
  <si>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</si>
  <si>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</si>
  <si>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</si>
  <si>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</si>
  <si>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</si>
  <si>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</si>
  <si>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</si>
  <si>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</si>
  <si>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</si>
  <si>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</si>
  <si>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</si>
  <si>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</si>
  <si>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</si>
  <si>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</si>
  <si>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</si>
  <si>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</si>
  <si>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</si>
  <si>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</si>
  <si>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</si>
  <si>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</si>
  <si>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</si>
  <si>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</si>
  <si>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</si>
  <si>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</si>
  <si>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</si>
  <si>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</si>
  <si>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</si>
  <si>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</si>
  <si>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</si>
  <si>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</si>
  <si>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</si>
  <si>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</si>
  <si>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</si>
  <si>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</si>
  <si>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</si>
  <si>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</si>
  <si>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</si>
  <si>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</si>
  <si>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</si>
  <si>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</si>
  <si>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</si>
  <si>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</si>
  <si>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</si>
  <si>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</si>
  <si>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</si>
  <si>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</si>
  <si>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</si>
  <si>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</si>
  <si>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</si>
  <si>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</si>
  <si>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</si>
  <si>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</si>
  <si>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</si>
  <si>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</si>
  <si>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</si>
  <si>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</si>
  <si>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</si>
  <si>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</si>
  <si>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</si>
  <si>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</si>
  <si>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</si>
  <si>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</si>
  <si>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</si>
  <si>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</si>
  <si>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</si>
  <si>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</si>
  <si>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</si>
  <si>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</si>
  <si>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</si>
  <si>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</si>
  <si>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</si>
  <si>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</si>
  <si>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</si>
  <si>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</si>
  <si>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</si>
  <si>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</si>
  <si>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</si>
  <si>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</si>
  <si>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</si>
  <si>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</si>
  <si>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</si>
  <si>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</si>
  <si>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</si>
  <si>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</si>
  <si>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</si>
  <si>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</si>
  <si>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</si>
  <si>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</si>
  <si>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</si>
  <si>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</si>
  <si>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</si>
  <si>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</si>
  <si>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</si>
  <si>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</si>
  <si>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</si>
  <si>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</si>
  <si>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</si>
  <si>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</si>
  <si>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</si>
  <si>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</si>
  <si>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</si>
  <si>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</si>
  <si>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</si>
  <si>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</si>
  <si>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</si>
  <si>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</si>
  <si>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</si>
  <si>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</si>
  <si>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</si>
  <si>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</si>
  <si>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</si>
  <si>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</si>
  <si>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</si>
  <si>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</si>
  <si>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</si>
  <si>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</si>
  <si>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</si>
  <si>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</si>
  <si>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</si>
  <si>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</si>
  <si>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</si>
  <si>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</si>
  <si>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</si>
  <si>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</si>
  <si>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</si>
  <si>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</si>
  <si>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</si>
  <si>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</si>
  <si>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</si>
  <si>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</si>
  <si>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</si>
  <si>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</si>
  <si>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</si>
  <si>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</si>
  <si>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</si>
  <si>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</si>
  <si>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</si>
  <si>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</si>
  <si>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</si>
  <si>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</si>
  <si>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</si>
  <si>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</si>
  <si>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</si>
  <si>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</si>
  <si>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</si>
  <si>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</si>
  <si>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</si>
  <si>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</si>
  <si>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</si>
  <si>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</si>
  <si>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</si>
  <si>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</si>
  <si>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</si>
  <si>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</si>
  <si>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</si>
  <si>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</si>
  <si>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</si>
  <si>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</si>
  <si>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</si>
  <si>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</si>
  <si>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</si>
  <si>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</si>
  <si>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</si>
  <si>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</si>
  <si>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</si>
  <si>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</si>
  <si>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</si>
  <si>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</si>
  <si>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</si>
  <si>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</si>
  <si>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</si>
  <si>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</si>
  <si>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</si>
  <si>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</si>
  <si>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</si>
  <si>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</si>
  <si>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</si>
  <si>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</si>
  <si>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</si>
  <si>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</si>
  <si>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</si>
  <si>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</si>
  <si>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</si>
  <si>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</si>
  <si>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</si>
  <si>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</si>
  <si>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</si>
  <si>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</si>
  <si>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</si>
  <si>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</si>
  <si>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</si>
  <si>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</si>
  <si>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</si>
  <si>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</si>
  <si>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</si>
  <si>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</si>
  <si>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</si>
  <si>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</si>
  <si>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</si>
  <si>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</si>
  <si>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</si>
  <si>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</si>
  <si>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</si>
  <si>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</si>
  <si>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</si>
  <si>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</si>
  <si>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</si>
  <si>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</si>
  <si>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</si>
  <si>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</si>
  <si>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</si>
  <si>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</si>
  <si>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</si>
  <si>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</si>
  <si>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</si>
  <si>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</si>
  <si>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</si>
  <si>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</si>
  <si>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</si>
  <si>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</si>
  <si>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</si>
  <si>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</si>
  <si>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</si>
  <si>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</si>
  <si>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</si>
  <si>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</si>
  <si>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</si>
  <si>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</si>
  <si>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</si>
  <si>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</si>
  <si>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</si>
  <si>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</si>
  <si>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</si>
  <si>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</si>
  <si>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</si>
  <si>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</si>
  <si>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</si>
  <si>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</si>
  <si>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</si>
  <si>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</si>
  <si>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</si>
  <si>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</si>
  <si>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</si>
  <si>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</si>
  <si>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</si>
  <si>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</si>
  <si>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</si>
  <si>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</si>
  <si>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</si>
  <si>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</si>
  <si>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</si>
  <si>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</si>
  <si>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</si>
  <si>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</si>
  <si>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</si>
  <si>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</si>
  <si>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</si>
  <si>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</si>
  <si>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</si>
  <si>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</si>
  <si>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</si>
  <si>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</si>
  <si>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</si>
  <si>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</si>
  <si>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</si>
  <si>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</si>
  <si>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</si>
  <si>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</si>
  <si>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</si>
  <si>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</si>
  <si>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</si>
  <si>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</si>
  <si>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</si>
  <si>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</si>
  <si>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</si>
  <si>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</si>
  <si>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</si>
  <si>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</si>
  <si>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</si>
  <si>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</si>
  <si>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</si>
  <si>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</si>
  <si>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</si>
  <si>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</si>
  <si>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</si>
  <si>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</si>
  <si>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</si>
  <si>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</si>
  <si>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</si>
  <si>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</si>
  <si>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</si>
  <si>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</si>
  <si>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</si>
  <si>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</si>
  <si>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</si>
  <si>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</si>
  <si>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</si>
  <si>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</si>
  <si>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</si>
  <si>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</si>
  <si>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</si>
  <si>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</si>
  <si>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</si>
  <si>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</si>
  <si>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</si>
  <si>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</si>
  <si>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</si>
  <si>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</si>
  <si>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</si>
  <si>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</si>
  <si>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</si>
  <si>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</si>
  <si>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</si>
  <si>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</si>
  <si>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</si>
  <si>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</si>
  <si>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</si>
  <si>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</si>
  <si>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</si>
  <si>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</si>
  <si>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</si>
  <si>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</si>
  <si>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</si>
  <si>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</si>
  <si>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</si>
  <si>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</si>
  <si>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</si>
  <si>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</si>
  <si>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</si>
  <si>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</si>
  <si>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</si>
  <si>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</si>
  <si>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</si>
  <si>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</si>
  <si>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</si>
  <si>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</si>
  <si>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</si>
  <si>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</si>
  <si>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</si>
  <si>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</si>
  <si>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</si>
  <si>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</si>
  <si>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</si>
  <si>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</si>
  <si>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</si>
  <si>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</si>
  <si>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</si>
  <si>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</si>
  <si>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</si>
  <si>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</si>
  <si>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</si>
  <si>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</si>
  <si>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</si>
  <si>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</si>
  <si>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</si>
  <si>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</si>
  <si>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</si>
  <si>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</si>
  <si>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</si>
  <si>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</si>
  <si>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</si>
  <si>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</si>
  <si>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</si>
  <si>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</si>
  <si>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</si>
  <si>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</si>
  <si>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</si>
  <si>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</si>
  <si>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</si>
  <si>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</si>
  <si>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</si>
  <si>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</si>
  <si>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</si>
  <si>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</si>
  <si>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</si>
  <si>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</si>
  <si>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</si>
  <si>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</si>
  <si>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</si>
  <si>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</si>
  <si>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</si>
  <si>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</si>
  <si>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</si>
  <si>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</si>
  <si>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</si>
  <si>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</si>
  <si>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</si>
  <si>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</si>
  <si>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</si>
  <si>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</si>
  <si>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</si>
  <si>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</si>
  <si>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</si>
  <si>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</si>
  <si>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</si>
  <si>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</si>
  <si>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</si>
  <si>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</si>
  <si>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</si>
  <si>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</si>
  <si>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</si>
  <si>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</si>
  <si>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</si>
  <si>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</si>
  <si>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</si>
  <si>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</si>
  <si>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</si>
  <si>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</si>
  <si>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</si>
  <si>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</si>
  <si>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</si>
  <si>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</si>
  <si>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</si>
  <si>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</si>
  <si>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</si>
  <si>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</si>
  <si>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</si>
  <si>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</si>
  <si>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</si>
  <si>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</si>
  <si>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</si>
  <si>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</si>
  <si>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</si>
  <si>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</si>
  <si>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</si>
  <si>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</si>
  <si>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</si>
  <si>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</si>
  <si>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</si>
  <si>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</si>
  <si>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</si>
  <si>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</si>
  <si>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</si>
  <si>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</si>
  <si>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</si>
  <si>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</si>
  <si>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</si>
  <si>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</si>
  <si>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</si>
  <si>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</si>
  <si>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</si>
  <si>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</si>
  <si>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</si>
  <si>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</si>
  <si>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</si>
  <si>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</si>
  <si>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</si>
  <si>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</si>
  <si>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</si>
  <si>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</si>
  <si>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</si>
  <si>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</si>
  <si>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</si>
  <si>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</si>
  <si>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</si>
  <si>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</si>
  <si>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</si>
  <si>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</si>
  <si>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</si>
  <si>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</si>
  <si>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</si>
  <si>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</si>
  <si>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</si>
  <si>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</si>
  <si>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</si>
  <si>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</si>
  <si>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</si>
  <si>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</si>
  <si>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</si>
  <si>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</si>
  <si>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</si>
  <si>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</si>
  <si>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</si>
  <si>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</si>
  <si>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</si>
  <si>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</si>
  <si>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</si>
  <si>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</si>
  <si>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</si>
  <si>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</si>
  <si>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</si>
  <si>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</si>
  <si>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</si>
  <si>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</si>
  <si>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</si>
  <si>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</si>
  <si>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</si>
  <si>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</si>
  <si>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</si>
  <si>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</si>
  <si>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</si>
  <si>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</si>
  <si>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</si>
  <si>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</si>
  <si>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</si>
  <si>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</si>
  <si>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</si>
  <si>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</si>
  <si>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</si>
  <si>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</si>
  <si>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</si>
  <si>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</si>
  <si>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</si>
  <si>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</si>
  <si>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</si>
  <si>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</si>
  <si>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</si>
  <si>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</si>
  <si>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</si>
  <si>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</si>
  <si>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</si>
  <si>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</si>
  <si>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</si>
  <si>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</si>
  <si>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</si>
  <si>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</si>
  <si>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</si>
  <si>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</si>
  <si>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</si>
  <si>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</si>
  <si>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</si>
  <si>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</si>
  <si>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</si>
  <si>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</si>
  <si>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</si>
  <si>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</si>
  <si>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</si>
  <si>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</si>
  <si>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</si>
  <si>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</si>
  <si>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</si>
  <si>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</si>
  <si>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</si>
  <si>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</si>
  <si>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</si>
  <si>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</si>
  <si>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</si>
  <si>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</si>
  <si>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</si>
  <si>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</si>
  <si>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</si>
  <si>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</si>
  <si>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</si>
  <si>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</si>
  <si>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</si>
  <si>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</si>
  <si>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</si>
  <si>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</si>
  <si>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</si>
  <si>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</si>
  <si>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</si>
  <si>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</si>
  <si>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</si>
  <si>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</si>
  <si>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</si>
  <si>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</si>
  <si>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</si>
  <si>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</si>
  <si>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</si>
  <si>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</si>
  <si>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</si>
  <si>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</si>
  <si>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</si>
  <si>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</si>
  <si>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</si>
  <si>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</si>
  <si>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</si>
  <si>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</si>
  <si>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</si>
  <si>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</si>
  <si>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</si>
  <si>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</si>
  <si>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</si>
  <si>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</si>
  <si>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</si>
  <si>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</si>
  <si>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</si>
  <si>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</si>
  <si>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</si>
  <si>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</si>
  <si>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</si>
  <si>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</si>
  <si>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</si>
  <si>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</si>
  <si>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</si>
  <si>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</si>
  <si>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</si>
  <si>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</si>
  <si>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</si>
  <si>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</si>
  <si>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</si>
  <si>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</si>
  <si>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</si>
  <si>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</si>
  <si>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</si>
  <si>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</si>
  <si>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</si>
  <si>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</si>
  <si>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</si>
  <si>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</si>
  <si>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</si>
  <si>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</si>
  <si>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</si>
  <si>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</si>
  <si>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</si>
  <si>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</si>
  <si>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</si>
  <si>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</si>
  <si>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</si>
  <si>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</si>
  <si>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</si>
  <si>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</si>
  <si>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</si>
  <si>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</si>
  <si>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</si>
  <si>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</si>
  <si>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</si>
  <si>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</si>
  <si>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</si>
  <si>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</si>
  <si>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</si>
  <si>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</si>
  <si>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</si>
  <si>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</si>
  <si>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</si>
  <si>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</si>
  <si>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</si>
  <si>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</si>
  <si>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</si>
  <si>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</si>
  <si>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</si>
  <si>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</si>
  <si>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</si>
  <si>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</si>
  <si>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</si>
  <si>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</si>
  <si>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</si>
  <si>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</si>
  <si>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</si>
  <si>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</si>
  <si>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</si>
  <si>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</si>
  <si>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</si>
  <si>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</si>
  <si>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</si>
  <si>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</si>
  <si>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</si>
  <si>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</si>
  <si>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</si>
  <si>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</si>
  <si>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</si>
  <si>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</si>
  <si>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</si>
  <si>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</si>
  <si>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</si>
  <si>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</si>
  <si>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</si>
  <si>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</si>
  <si>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</si>
  <si>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</si>
  <si>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</si>
  <si>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</si>
  <si>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</si>
  <si>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</si>
  <si>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</si>
  <si>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</si>
  <si>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</si>
  <si>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</si>
  <si>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</si>
  <si>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</si>
  <si>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</si>
  <si>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</si>
  <si>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</si>
  <si>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</si>
  <si>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</si>
  <si>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</si>
  <si>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</si>
  <si>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</si>
  <si>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</si>
  <si>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</si>
  <si>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</si>
  <si>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</si>
  <si>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</si>
  <si>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</si>
  <si>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</si>
  <si>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</si>
  <si>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</si>
  <si>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</si>
  <si>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</si>
  <si>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</si>
  <si>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</si>
  <si>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</si>
  <si>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</si>
  <si>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</si>
  <si>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</si>
  <si>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</si>
  <si>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</si>
  <si>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</si>
  <si>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</si>
  <si>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</si>
  <si>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</si>
  <si>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</si>
  <si>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</si>
  <si>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</si>
  <si>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</si>
  <si>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</si>
  <si>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</si>
  <si>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</si>
  <si>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</si>
  <si>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</si>
  <si>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</si>
  <si>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</si>
  <si>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</si>
  <si>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</si>
  <si>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</si>
  <si>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</si>
  <si>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</si>
  <si>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</si>
  <si>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</si>
  <si>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</si>
  <si>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</si>
  <si>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</si>
  <si>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</si>
  <si>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</si>
  <si>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</si>
  <si>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</si>
  <si>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</si>
  <si>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</si>
  <si>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</si>
  <si>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</si>
  <si>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</si>
  <si>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</si>
  <si>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</si>
  <si>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</si>
  <si>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</si>
  <si>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</si>
  <si>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</si>
  <si>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</si>
  <si>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</si>
  <si>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</si>
  <si>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</si>
  <si>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</si>
  <si>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</si>
  <si>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</si>
  <si>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</si>
  <si>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</si>
  <si>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</si>
  <si>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</si>
  <si>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</si>
  <si>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</si>
  <si>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</si>
  <si>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</si>
  <si>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</si>
  <si>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</si>
  <si>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</si>
  <si>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</si>
  <si>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</si>
  <si>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</si>
  <si>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</si>
  <si>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</si>
  <si>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</si>
  <si>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</si>
  <si>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</si>
  <si>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</si>
  <si>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</si>
  <si>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</si>
  <si>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</si>
  <si>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</si>
  <si>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</si>
  <si>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</si>
  <si>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</si>
  <si>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</si>
  <si>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</si>
  <si>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</si>
  <si>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</si>
  <si>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</si>
  <si>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</si>
  <si>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</si>
  <si>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</si>
  <si>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</si>
  <si>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</si>
  <si>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</si>
  <si>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</si>
  <si>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</si>
  <si>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</si>
  <si>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</si>
  <si>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</si>
  <si>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</si>
  <si>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</si>
  <si>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</si>
  <si>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</si>
  <si>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</si>
  <si>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</si>
  <si>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</si>
  <si>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</si>
  <si>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</si>
  <si>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</si>
  <si>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</si>
  <si>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</si>
  <si>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</si>
  <si>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</si>
  <si>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</si>
  <si>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</si>
  <si>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</si>
  <si>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</si>
  <si>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</si>
  <si>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</si>
  <si>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</si>
  <si>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</si>
  <si>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</si>
  <si>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</si>
  <si>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</si>
  <si>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</si>
  <si>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</si>
  <si>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</si>
  <si>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</si>
  <si>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</si>
  <si>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</si>
  <si>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</si>
  <si>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</si>
  <si>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</si>
  <si>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</si>
  <si>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</si>
  <si>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</si>
  <si>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</si>
  <si>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</si>
  <si>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</si>
  <si>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</si>
  <si>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</si>
  <si>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</si>
  <si>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</si>
  <si>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</si>
  <si>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</si>
  <si>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</si>
  <si>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</si>
  <si>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</si>
  <si>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</si>
  <si>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</si>
  <si>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</si>
  <si>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</si>
  <si>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</si>
  <si>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</si>
  <si>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</si>
  <si>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</si>
  <si>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</si>
  <si>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</si>
  <si>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</si>
  <si>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</si>
  <si>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</si>
  <si>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</si>
  <si>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</si>
  <si>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</si>
  <si>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</si>
  <si>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</si>
  <si>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</si>
  <si>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</si>
  <si>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</si>
  <si>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</si>
  <si>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</si>
  <si>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</si>
  <si>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</si>
  <si>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</si>
  <si>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</si>
  <si>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</si>
  <si>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</si>
  <si>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</si>
  <si>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</si>
  <si>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</si>
  <si>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</si>
  <si>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</si>
  <si>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</si>
  <si>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</si>
  <si>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</si>
  <si>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</si>
  <si>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</si>
  <si>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</si>
  <si>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</si>
  <si>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</si>
  <si>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</si>
  <si>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</si>
  <si>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</si>
  <si>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</si>
  <si>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</si>
  <si>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</si>
  <si>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</si>
  <si>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</si>
  <si>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</si>
  <si>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</si>
  <si>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</si>
  <si>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</si>
  <si>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</si>
  <si>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</si>
  <si>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</si>
  <si>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</si>
  <si>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</si>
  <si>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</si>
  <si>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</si>
  <si>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</si>
  <si>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</si>
  <si>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</si>
  <si>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</si>
  <si>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</si>
  <si>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</si>
  <si>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</si>
  <si>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</si>
  <si>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</si>
  <si>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</si>
  <si>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</si>
  <si>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</si>
  <si>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</si>
  <si>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</si>
  <si>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</si>
  <si>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</si>
  <si>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</si>
  <si>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</si>
  <si>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</si>
  <si>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</si>
  <si>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</si>
  <si>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</si>
  <si>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</si>
  <si>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</si>
  <si>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</si>
  <si>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</si>
  <si>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</si>
  <si>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</si>
  <si>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</si>
  <si>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</si>
  <si>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</si>
  <si>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</si>
  <si>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</si>
  <si>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</si>
  <si>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</si>
  <si>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</si>
  <si>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</si>
  <si>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</si>
  <si>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</si>
  <si>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</si>
  <si>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</si>
  <si>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</si>
  <si>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</si>
  <si>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</si>
  <si>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</si>
  <si>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</si>
  <si>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</si>
  <si>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</si>
  <si>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</si>
  <si>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</si>
  <si>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</si>
  <si>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</si>
  <si>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</si>
  <si>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</si>
  <si>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</si>
  <si>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</si>
  <si>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</si>
  <si>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</si>
  <si>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</si>
  <si>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</si>
  <si>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</si>
  <si>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</si>
  <si>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</si>
  <si>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</si>
  <si>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</si>
  <si>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</si>
  <si>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</si>
  <si>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</si>
  <si>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</si>
  <si>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</si>
  <si>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</si>
  <si>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</si>
  <si>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</si>
  <si>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</si>
  <si>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</si>
  <si>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</si>
  <si>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</si>
  <si>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</si>
  <si>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</si>
  <si>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</si>
  <si>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</si>
  <si>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</si>
  <si>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</si>
  <si>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</si>
  <si>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</si>
  <si>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</si>
  <si>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</si>
  <si>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</si>
  <si>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</si>
  <si>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</si>
  <si>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</si>
  <si>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</si>
  <si>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</si>
  <si>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</si>
  <si>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</si>
  <si>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</si>
  <si>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</si>
  <si>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</si>
  <si>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</si>
  <si>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</si>
  <si>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</si>
  <si>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</si>
  <si>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</si>
  <si>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</si>
  <si>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</si>
  <si>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</si>
  <si>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</si>
  <si>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</si>
  <si>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</si>
  <si>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</si>
  <si>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</si>
  <si>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</si>
  <si>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</si>
  <si>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</si>
  <si>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</si>
  <si>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</si>
  <si>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</si>
  <si>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</si>
  <si>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</si>
  <si>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</si>
  <si>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</si>
  <si>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</si>
  <si>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</si>
  <si>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</si>
  <si>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</si>
  <si>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</si>
  <si>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</si>
  <si>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</si>
  <si>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</si>
  <si>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</si>
  <si>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</si>
  <si>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</si>
  <si>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</si>
  <si>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</si>
  <si>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</si>
  <si>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</si>
  <si>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</si>
  <si>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</si>
  <si>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</si>
  <si>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</si>
  <si>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</si>
  <si>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</si>
  <si>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</si>
  <si>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</si>
  <si>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</si>
  <si>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</si>
  <si>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</si>
  <si>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</si>
  <si>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</si>
  <si>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</si>
  <si>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</si>
  <si>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</si>
  <si>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</si>
  <si>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</si>
  <si>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</si>
  <si>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</si>
  <si>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</si>
  <si>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</si>
  <si>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</si>
  <si>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</si>
  <si>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</si>
  <si>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</si>
  <si>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</si>
  <si>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</si>
  <si>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</si>
  <si>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</si>
  <si>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</si>
  <si>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</si>
  <si>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</si>
  <si>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</si>
  <si>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</si>
  <si>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</si>
  <si>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</si>
  <si>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</si>
  <si>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</si>
  <si>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</si>
  <si>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</si>
  <si>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</si>
  <si>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</si>
  <si>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</si>
  <si>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</si>
  <si>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</si>
  <si>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</si>
  <si>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</si>
  <si>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</si>
  <si>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</si>
  <si>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</si>
  <si>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</si>
  <si>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</si>
  <si>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</si>
  <si>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</si>
  <si>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</si>
  <si>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</si>
  <si>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</si>
  <si>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</si>
  <si>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</si>
  <si>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</si>
  <si>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</si>
  <si>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</si>
  <si>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</si>
  <si>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</si>
  <si>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</si>
  <si>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</si>
  <si>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</si>
  <si>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</si>
  <si>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</si>
  <si>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</si>
  <si>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</si>
  <si>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</si>
  <si>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</si>
  <si>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</si>
  <si>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</si>
  <si>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</si>
  <si>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</si>
  <si>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</si>
  <si>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</si>
  <si>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</si>
  <si>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</si>
  <si>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</si>
  <si>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</si>
  <si>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</si>
  <si>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</si>
  <si>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</si>
  <si>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</si>
  <si>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</si>
  <si>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</si>
  <si>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</si>
  <si>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</si>
  <si>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</si>
  <si>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</si>
  <si>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</si>
  <si>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</si>
  <si>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</si>
  <si>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</si>
  <si>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</si>
  <si>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</si>
  <si>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</si>
  <si>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</si>
  <si>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</si>
  <si>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</si>
  <si>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</si>
  <si>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</si>
  <si>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</si>
  <si>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</si>
  <si>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</si>
  <si>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</si>
  <si>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</si>
  <si>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</si>
  <si>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</si>
  <si>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</si>
  <si>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</si>
  <si>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</si>
  <si>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</si>
  <si>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</si>
  <si>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</si>
  <si>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</si>
  <si>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</si>
  <si>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</si>
  <si>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</si>
  <si>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</si>
  <si>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</si>
  <si>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</si>
  <si>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</si>
  <si>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</si>
  <si>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</si>
  <si>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</si>
  <si>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</si>
  <si>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</si>
  <si>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</si>
  <si>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</si>
  <si>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</si>
  <si>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</si>
  <si>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</si>
  <si>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</si>
  <si>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</si>
  <si>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</si>
  <si>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</si>
  <si>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</si>
  <si>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</si>
  <si>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</si>
  <si>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</si>
  <si>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</si>
  <si>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</si>
  <si>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</si>
  <si>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</si>
  <si>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</si>
  <si>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</si>
  <si>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</si>
  <si>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</si>
  <si>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</si>
  <si>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</si>
  <si>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</si>
  <si>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</si>
  <si>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</si>
  <si>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</si>
  <si>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</si>
  <si>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</si>
  <si>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</si>
  <si>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</si>
  <si>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</si>
  <si>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</si>
  <si>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</si>
  <si>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</si>
  <si>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</si>
  <si>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</si>
  <si>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</si>
  <si>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</si>
  <si>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</si>
  <si>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</si>
  <si>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</si>
  <si>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</si>
  <si>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</si>
  <si>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</si>
  <si>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</si>
  <si>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</si>
  <si>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</si>
  <si>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</si>
  <si>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</si>
  <si>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</si>
  <si>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</si>
  <si>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</si>
  <si>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</si>
  <si>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</si>
  <si>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</si>
  <si>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</si>
  <si>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</si>
  <si>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</si>
  <si>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</si>
  <si>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</si>
  <si>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</si>
  <si>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</si>
  <si>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</si>
  <si>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</si>
  <si>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</si>
  <si>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</si>
  <si>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</si>
  <si>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</si>
  <si>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</si>
  <si>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</si>
  <si>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</si>
  <si>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</si>
  <si>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</si>
  <si>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</si>
  <si>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</si>
  <si>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</si>
  <si>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</si>
  <si>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</si>
  <si>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</si>
  <si>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</si>
  <si>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</si>
  <si>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</si>
  <si>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</si>
  <si>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</si>
  <si>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</si>
  <si>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</si>
  <si>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</si>
  <si>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</si>
  <si>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</si>
  <si>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</si>
  <si>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</si>
  <si>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</si>
  <si>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</si>
  <si>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</si>
  <si>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</si>
  <si>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</si>
  <si>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</si>
  <si>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</si>
  <si>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</si>
  <si>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</si>
  <si>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</si>
  <si>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</si>
  <si>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</si>
  <si>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</si>
  <si>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</si>
  <si>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</si>
  <si>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</si>
  <si>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</si>
  <si>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</si>
  <si>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</si>
  <si>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</si>
  <si>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</si>
  <si>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</si>
  <si>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</si>
  <si>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</si>
  <si>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</si>
  <si>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</si>
  <si>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</si>
  <si>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</si>
  <si>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</si>
  <si>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</si>
  <si>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</si>
  <si>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</si>
  <si>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</si>
  <si>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</si>
  <si>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</si>
  <si>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</si>
  <si>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</si>
  <si>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</si>
  <si>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</si>
  <si>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</si>
  <si>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</si>
  <si>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</si>
  <si>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</si>
  <si>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</si>
  <si>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</si>
  <si>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</si>
  <si>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</si>
  <si>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</si>
  <si>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</si>
  <si>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</si>
  <si>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</si>
  <si>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</si>
  <si>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</si>
  <si>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</si>
  <si>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</si>
  <si>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</si>
  <si>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</si>
  <si>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</si>
  <si>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</si>
  <si>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</si>
  <si>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</si>
  <si>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</si>
  <si>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</si>
  <si>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</si>
  <si>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</si>
  <si>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</si>
  <si>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</si>
  <si>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</si>
  <si>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</si>
  <si>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</si>
  <si>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</si>
  <si>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</si>
  <si>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</si>
  <si>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</si>
  <si>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</si>
  <si>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</si>
  <si>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</si>
  <si>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</si>
  <si>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</si>
  <si>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</si>
  <si>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</si>
  <si>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</si>
  <si>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</si>
  <si>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</si>
  <si>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</si>
  <si>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</si>
  <si>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</si>
  <si>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</si>
  <si>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</si>
  <si>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</si>
  <si>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</si>
  <si>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</si>
  <si>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</si>
  <si>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</si>
  <si>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</si>
  <si>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</si>
  <si>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</si>
  <si>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</si>
  <si>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</si>
  <si>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</si>
  <si>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</si>
  <si>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</si>
  <si>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</si>
  <si>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</si>
  <si>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</si>
  <si>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</si>
  <si>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</si>
  <si>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</si>
  <si>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</si>
  <si>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</si>
  <si>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</si>
  <si>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</si>
  <si>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</si>
  <si>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</si>
  <si>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</si>
  <si>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</si>
  <si>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</si>
  <si>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</si>
  <si>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</si>
  <si>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</si>
  <si>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</si>
  <si>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</si>
  <si>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</si>
  <si>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</si>
  <si>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</si>
  <si>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</si>
  <si>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</si>
  <si>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</si>
  <si>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</si>
  <si>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</si>
  <si>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</si>
  <si>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</si>
  <si>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</si>
  <si>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</si>
  <si>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</si>
  <si>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</si>
  <si>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</si>
  <si>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</si>
  <si>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</si>
  <si>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</si>
  <si>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</si>
  <si>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</si>
  <si>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</si>
  <si>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</si>
  <si>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</si>
  <si>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</si>
  <si>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</si>
  <si>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</si>
  <si>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</si>
  <si>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</si>
  <si>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</si>
  <si>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</si>
  <si>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</si>
  <si>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</si>
  <si>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</si>
  <si>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</si>
  <si>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</si>
  <si>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</si>
  <si>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</si>
  <si>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</si>
  <si>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</si>
  <si>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</si>
  <si>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</si>
  <si>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</si>
  <si>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</si>
  <si>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</si>
  <si>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</si>
  <si>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</si>
  <si>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</si>
  <si>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</si>
  <si>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</si>
  <si>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</si>
  <si>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</si>
  <si>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</si>
  <si>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</si>
  <si>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</si>
  <si>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</si>
  <si>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</si>
  <si>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</si>
  <si>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</si>
  <si>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</si>
  <si>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</si>
  <si>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</si>
  <si>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</si>
  <si>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</si>
  <si>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</si>
  <si>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</si>
  <si>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</si>
  <si>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</si>
  <si>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</si>
  <si>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</si>
  <si>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</si>
  <si>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</si>
  <si>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</si>
  <si>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</si>
  <si>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</si>
  <si>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</si>
  <si>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</si>
  <si>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</si>
  <si>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</si>
  <si>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</si>
  <si>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</si>
  <si>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</si>
  <si>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</si>
  <si>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</si>
  <si>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</si>
  <si>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</si>
  <si>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</si>
  <si>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</si>
  <si>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</si>
  <si>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</si>
  <si>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</si>
  <si>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</si>
  <si>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</si>
  <si>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</si>
  <si>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</si>
  <si>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</si>
  <si>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</si>
  <si>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</si>
  <si>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</si>
  <si>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</si>
  <si>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</si>
  <si>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</si>
  <si>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</si>
  <si>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</si>
  <si>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</si>
  <si>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</si>
  <si>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</si>
  <si>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</si>
  <si>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</si>
  <si>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</si>
  <si>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</si>
  <si>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</si>
  <si>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</si>
  <si>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</si>
  <si>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</si>
  <si>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</si>
  <si>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</si>
  <si>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</si>
  <si>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</si>
  <si>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</si>
  <si>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</si>
  <si>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</si>
  <si>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</si>
  <si>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</si>
  <si>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</si>
  <si>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</si>
  <si>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</si>
  <si>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</si>
  <si>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</si>
  <si>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</si>
  <si>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</si>
  <si>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</si>
  <si>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</si>
  <si>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</si>
  <si>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</si>
  <si>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</si>
  <si>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</si>
  <si>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</si>
  <si>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</si>
  <si>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</si>
  <si>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</si>
  <si>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</si>
  <si>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</si>
  <si>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</si>
  <si>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</si>
  <si>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</si>
  <si>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</si>
  <si>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</si>
  <si>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</si>
  <si>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</si>
  <si>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</si>
  <si>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</si>
  <si>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</si>
  <si>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</si>
  <si>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</si>
  <si>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</si>
  <si>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</si>
  <si>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</si>
  <si>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</si>
  <si>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</si>
  <si>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</si>
  <si>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</si>
  <si>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</si>
  <si>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</si>
  <si>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</si>
  <si>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</si>
  <si>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</si>
  <si>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</si>
  <si>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</si>
  <si>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</si>
  <si>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</si>
  <si>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</si>
  <si>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</si>
  <si>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</si>
  <si>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</si>
  <si>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</si>
  <si>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</si>
  <si>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</si>
  <si>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</si>
  <si>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</si>
  <si>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</si>
  <si>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</si>
  <si>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</si>
  <si>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</si>
  <si>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</si>
  <si>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</si>
  <si>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</si>
  <si>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</si>
  <si>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</si>
  <si>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</si>
  <si>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</si>
  <si>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</si>
  <si>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</si>
  <si>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</si>
  <si>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</si>
  <si>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</si>
  <si>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</si>
  <si>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</si>
  <si>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</si>
  <si>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</si>
  <si>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</si>
  <si>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</si>
  <si>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</si>
  <si>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</si>
  <si>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</si>
  <si>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</si>
  <si>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</si>
  <si>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</si>
  <si>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</si>
  <si>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</si>
  <si>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</si>
  <si>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</si>
  <si>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</si>
  <si>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</si>
  <si>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</si>
  <si>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</si>
  <si>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</si>
  <si>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</si>
  <si>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</si>
  <si>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</si>
  <si>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</si>
  <si>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</si>
  <si>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</si>
  <si>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</si>
  <si>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</si>
  <si>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</si>
  <si>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</si>
  <si>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</si>
  <si>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</si>
  <si>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</si>
  <si>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</si>
  <si>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</si>
  <si>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</si>
  <si>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</si>
  <si>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</si>
  <si>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</si>
  <si>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</si>
  <si>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</si>
  <si>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</si>
  <si>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</si>
  <si>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</si>
  <si>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</si>
  <si>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</si>
  <si>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</si>
  <si>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</si>
  <si>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</si>
  <si>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</si>
  <si>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</si>
  <si>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</si>
  <si>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</si>
  <si>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</si>
  <si>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</si>
  <si>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</si>
  <si>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</si>
  <si>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</si>
  <si>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</si>
  <si>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</si>
  <si>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</si>
  <si>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</si>
  <si>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</si>
  <si>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</si>
  <si>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</si>
  <si>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</si>
  <si>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</si>
  <si>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</si>
  <si>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</si>
  <si>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</si>
  <si>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</si>
  <si>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</si>
  <si>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</si>
  <si>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</si>
  <si>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</si>
  <si>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</si>
  <si>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</si>
  <si>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</si>
  <si>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</si>
  <si>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</si>
  <si>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</si>
  <si>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</si>
  <si>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</si>
  <si>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</si>
  <si>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</si>
  <si>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</si>
  <si>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</si>
  <si>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</si>
  <si>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</si>
  <si>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</si>
  <si>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</si>
  <si>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</si>
  <si>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</si>
  <si>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</si>
  <si>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</si>
  <si>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</si>
  <si>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</si>
  <si>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</si>
  <si>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</si>
  <si>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</si>
  <si>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</si>
  <si>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</si>
  <si>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</si>
  <si>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</si>
  <si>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</si>
  <si>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</si>
  <si>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</si>
  <si>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</si>
  <si>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</si>
  <si>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</si>
  <si>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</si>
  <si>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</si>
  <si>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</si>
  <si>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</si>
  <si>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</si>
  <si>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</si>
  <si>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</si>
  <si>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</si>
  <si>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</si>
  <si>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</si>
  <si>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</si>
  <si>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</si>
  <si>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</si>
  <si>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</si>
  <si>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</si>
  <si>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</si>
  <si>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</si>
  <si>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</si>
  <si>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</si>
  <si>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</si>
  <si>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</si>
  <si>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</si>
  <si>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</si>
  <si>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</si>
  <si>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</si>
  <si>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</si>
  <si>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</si>
  <si>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</si>
  <si>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</si>
  <si>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</si>
  <si>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</si>
  <si>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</si>
  <si>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</si>
  <si>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</si>
  <si>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</si>
  <si>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</si>
  <si>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</si>
  <si>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</si>
  <si>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</si>
  <si>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</si>
  <si>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</si>
  <si>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</si>
  <si>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</si>
  <si>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</si>
  <si>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</si>
  <si>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</si>
  <si>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</si>
  <si>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</si>
  <si>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</si>
  <si>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</si>
  <si>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</si>
  <si>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</si>
  <si>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</si>
  <si>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</si>
  <si>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</si>
  <si>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</si>
  <si>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</si>
  <si>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</si>
  <si>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</si>
  <si>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</si>
  <si>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</si>
  <si>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</si>
  <si>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</si>
  <si>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</si>
  <si>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</si>
  <si>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</si>
  <si>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</si>
  <si>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</si>
  <si>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</si>
  <si>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</si>
  <si>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</si>
  <si>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</si>
  <si>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</si>
  <si>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</si>
  <si>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</si>
  <si>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</si>
  <si>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</si>
  <si>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</si>
  <si>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</si>
  <si>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</si>
  <si>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</si>
  <si>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</si>
  <si>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</si>
  <si>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</si>
  <si>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</si>
  <si>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</si>
  <si>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</si>
  <si>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</si>
  <si>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</si>
  <si>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</si>
  <si>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</si>
  <si>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</si>
  <si>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</si>
  <si>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</si>
  <si>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</si>
  <si>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</si>
  <si>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</si>
  <si>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</si>
  <si>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</si>
  <si>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</si>
  <si>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</si>
  <si>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</si>
  <si>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</si>
  <si>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</si>
  <si>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</si>
  <si>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</si>
  <si>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</si>
  <si>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</si>
  <si>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</si>
  <si>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</si>
  <si>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</si>
  <si>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</si>
  <si>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</si>
  <si>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</si>
  <si>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</si>
  <si>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</si>
  <si>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</si>
  <si>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</si>
  <si>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</si>
  <si>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</si>
  <si>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</si>
  <si>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</si>
  <si>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</si>
  <si>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</si>
  <si>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</si>
  <si>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</si>
  <si>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</si>
  <si>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</si>
  <si>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</si>
  <si>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</si>
  <si>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</si>
  <si>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</si>
  <si>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</si>
  <si>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</si>
  <si>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</si>
  <si>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</si>
  <si>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</si>
  <si>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</si>
  <si>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</si>
  <si>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</si>
  <si>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</si>
  <si>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</si>
  <si>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</si>
  <si>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</si>
  <si>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</si>
  <si>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</si>
  <si>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</si>
  <si>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</si>
  <si>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</si>
  <si>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</si>
  <si>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</si>
  <si>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</si>
  <si>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</si>
  <si>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</si>
  <si>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</si>
  <si>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</si>
  <si>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</si>
  <si>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</si>
  <si>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</si>
  <si>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</si>
  <si>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</si>
  <si>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</si>
  <si>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</si>
  <si>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</si>
  <si>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</si>
  <si>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</si>
  <si>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</si>
  <si>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</si>
  <si>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</si>
  <si>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</si>
  <si>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</si>
  <si>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</si>
  <si>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</si>
  <si>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</si>
  <si>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</si>
  <si>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</si>
  <si>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</si>
  <si>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</si>
  <si>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</si>
  <si>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</si>
  <si>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</si>
  <si>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</si>
  <si>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</si>
  <si>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</si>
  <si>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</si>
  <si>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</si>
  <si>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</si>
  <si>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</si>
  <si>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</si>
  <si>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</si>
  <si>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</si>
  <si>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</si>
  <si>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</si>
  <si>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</si>
  <si>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</si>
  <si>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</si>
  <si>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</si>
  <si>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</si>
  <si>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</si>
  <si>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</si>
  <si>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</si>
  <si>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</si>
  <si>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</si>
  <si>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</si>
  <si>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</si>
  <si>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</si>
  <si>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</si>
  <si>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</si>
  <si>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</si>
  <si>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</si>
  <si>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</si>
  <si>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</si>
  <si>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</si>
  <si>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</si>
  <si>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</si>
  <si>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</si>
  <si>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</si>
  <si>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</si>
  <si>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</si>
  <si>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</si>
  <si>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</si>
  <si>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</si>
  <si>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</si>
  <si>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</si>
  <si>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</si>
  <si>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</si>
  <si>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</si>
  <si>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</si>
  <si>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</si>
  <si>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</si>
  <si>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</si>
  <si>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</si>
  <si>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</si>
  <si>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</si>
  <si>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</si>
  <si>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</si>
  <si>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</si>
  <si>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</si>
  <si>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</si>
  <si>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</si>
  <si>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</si>
  <si>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</si>
  <si>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</si>
  <si>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</si>
  <si>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</si>
  <si>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</si>
  <si>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</si>
  <si>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</si>
  <si>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</si>
  <si>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</si>
  <si>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</si>
  <si>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</si>
  <si>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</si>
  <si>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</si>
  <si>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</si>
  <si>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</si>
  <si>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</si>
  <si>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</si>
  <si>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</si>
  <si>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</si>
  <si>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</si>
  <si>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</si>
  <si>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</si>
  <si>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</si>
  <si>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</si>
  <si>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</si>
  <si>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</si>
  <si>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</si>
  <si>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</si>
  <si>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</si>
  <si>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</si>
  <si>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</si>
  <si>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</si>
  <si>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</si>
  <si>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</si>
  <si>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</si>
  <si>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</si>
  <si>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</si>
  <si>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</si>
  <si>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</si>
  <si>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</si>
  <si>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</si>
  <si>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</si>
  <si>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</si>
  <si>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</si>
  <si>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</si>
  <si>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</si>
  <si>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</si>
  <si>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</si>
  <si>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</si>
  <si>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</si>
  <si>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</si>
  <si>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</si>
  <si>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</si>
  <si>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</si>
  <si>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</si>
  <si>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</si>
  <si>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</si>
  <si>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</si>
  <si>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</si>
  <si>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</si>
  <si>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</si>
  <si>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</si>
  <si>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</si>
  <si>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</si>
  <si>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</si>
  <si>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</si>
  <si>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</si>
  <si>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</si>
  <si>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</si>
  <si>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</si>
  <si>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</si>
  <si>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</si>
  <si>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</si>
  <si>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</si>
  <si>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</si>
  <si>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</si>
  <si>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</si>
  <si>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</si>
  <si>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</si>
  <si>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</si>
  <si>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</si>
  <si>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</si>
  <si>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</si>
  <si>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</si>
  <si>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</si>
  <si>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</si>
  <si>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</si>
  <si>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</si>
  <si>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</si>
  <si>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</si>
  <si>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</si>
  <si>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</si>
  <si>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</si>
  <si>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</si>
  <si>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</si>
  <si>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</si>
  <si>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</si>
  <si>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</si>
  <si>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</si>
  <si>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</si>
  <si>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</si>
  <si>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</si>
  <si>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</si>
  <si>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</si>
  <si>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</si>
  <si>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</si>
  <si>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</si>
  <si>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</si>
  <si>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</si>
  <si>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</si>
  <si>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</si>
  <si>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</si>
  <si>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</si>
  <si>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</si>
  <si>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</si>
  <si>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</si>
  <si>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</si>
  <si>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</si>
  <si>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</si>
  <si>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</si>
  <si>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</si>
  <si>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</si>
  <si>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</si>
  <si>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</si>
  <si>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</si>
  <si>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</si>
  <si>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</si>
  <si>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</si>
  <si>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</si>
  <si>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</si>
  <si>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</si>
  <si>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</si>
  <si>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</si>
  <si>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</si>
  <si>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</si>
  <si>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</si>
  <si>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</si>
  <si>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</si>
  <si>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</si>
  <si>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</si>
  <si>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</si>
  <si>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</si>
  <si>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</si>
  <si>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</si>
  <si>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</si>
  <si>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</si>
  <si>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</si>
  <si>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</si>
  <si>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</si>
  <si>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</si>
  <si>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</si>
  <si>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</si>
  <si>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</si>
  <si>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</si>
  <si>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</si>
  <si>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</si>
  <si>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</si>
  <si>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</si>
  <si>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</si>
  <si>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</si>
  <si>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</si>
  <si>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</si>
  <si>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</si>
  <si>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</si>
  <si>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</si>
  <si>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</si>
  <si>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</si>
  <si>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</si>
  <si>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</si>
  <si>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</si>
  <si>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</si>
  <si>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</si>
  <si>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</si>
  <si>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</si>
  <si>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</si>
  <si>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</si>
  <si>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</si>
  <si>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</si>
  <si>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</si>
  <si>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</si>
  <si>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</si>
  <si>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</si>
  <si>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</si>
  <si>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</si>
  <si>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</si>
  <si>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</si>
  <si>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</si>
  <si>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</si>
  <si>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</si>
  <si>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</si>
  <si>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</si>
  <si>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</si>
  <si>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</si>
  <si>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</si>
  <si>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</si>
  <si>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</si>
  <si>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</si>
  <si>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</si>
  <si>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</si>
  <si>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</si>
  <si>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</si>
  <si>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</si>
  <si>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</si>
  <si>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</si>
  <si>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</si>
  <si>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</si>
  <si>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</si>
  <si>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</si>
  <si>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</si>
  <si>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</si>
  <si>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</si>
  <si>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</si>
  <si>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</si>
  <si>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</si>
  <si>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</si>
  <si>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</si>
  <si>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</si>
  <si>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</si>
  <si>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</si>
  <si>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</si>
  <si>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</si>
  <si>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</si>
  <si>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</si>
  <si>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</si>
  <si>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</si>
  <si>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</si>
  <si>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</si>
  <si>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</si>
  <si>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</si>
  <si>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</si>
  <si>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</si>
  <si>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</si>
  <si>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</si>
  <si>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</si>
  <si>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</si>
  <si>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</si>
  <si>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</si>
  <si>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</si>
  <si>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</si>
  <si>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</si>
  <si>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</si>
  <si>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</si>
  <si>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</si>
  <si>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</si>
  <si>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</si>
  <si>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</si>
  <si>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</si>
  <si>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</si>
  <si>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</si>
  <si>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</si>
  <si>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</si>
  <si>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</si>
  <si>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</si>
  <si>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</si>
  <si>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</si>
  <si>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</si>
  <si>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</si>
  <si>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</si>
  <si>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</si>
  <si>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</si>
  <si>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</si>
  <si>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</si>
  <si>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</si>
  <si>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</si>
  <si>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</si>
  <si>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</si>
  <si>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</si>
  <si>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</si>
  <si>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</si>
  <si>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</si>
  <si>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</si>
  <si>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</si>
  <si>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</si>
  <si>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</si>
  <si>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</si>
  <si>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</si>
  <si>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</si>
  <si>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</si>
  <si>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</si>
  <si>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</si>
  <si>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</si>
  <si>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</si>
  <si>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</si>
  <si>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</si>
  <si>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</si>
  <si>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</si>
  <si>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</si>
  <si>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</si>
  <si>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</si>
  <si>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</si>
  <si>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</si>
  <si>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</si>
  <si>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</si>
  <si>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</si>
  <si>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</si>
  <si>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</si>
  <si>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</si>
  <si>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</si>
  <si>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</si>
  <si>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</si>
  <si>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</si>
  <si>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</si>
  <si>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</si>
  <si>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</si>
  <si>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</si>
  <si>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</si>
  <si>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</si>
  <si>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</si>
  <si>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</si>
  <si>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</si>
  <si>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</si>
  <si>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</si>
  <si>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</si>
  <si>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</si>
  <si>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</si>
  <si>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</si>
  <si>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</si>
  <si>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</si>
  <si>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</si>
  <si>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</si>
  <si>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</si>
  <si>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</si>
  <si>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</si>
  <si>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</si>
  <si>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</si>
  <si>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</si>
  <si>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</si>
  <si>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</si>
  <si>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</si>
  <si>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</si>
  <si>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</si>
  <si>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</si>
  <si>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</si>
  <si>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</si>
  <si>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</si>
  <si>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</si>
  <si>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</si>
  <si>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</si>
  <si>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</si>
  <si>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</si>
  <si>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</si>
  <si>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</si>
  <si>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</si>
  <si>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</si>
  <si>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</si>
  <si>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</si>
  <si>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</si>
  <si>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</si>
  <si>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</si>
  <si>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</si>
  <si>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</si>
  <si>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</si>
  <si>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</si>
  <si>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</si>
  <si>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</si>
  <si>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</si>
  <si>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</si>
  <si>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</si>
  <si>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</si>
  <si>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</si>
  <si>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</si>
  <si>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</si>
  <si>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</si>
  <si>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</si>
  <si>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</si>
  <si>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</si>
  <si>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</si>
  <si>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</si>
  <si>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</si>
  <si>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</si>
  <si>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</si>
  <si>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</si>
  <si>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</si>
  <si>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</si>
  <si>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</si>
  <si>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</si>
  <si>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</si>
  <si>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</si>
  <si>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</si>
  <si>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</si>
  <si>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</si>
  <si>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</si>
  <si>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</si>
  <si>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</si>
  <si>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</si>
  <si>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</si>
  <si>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</si>
  <si>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</si>
  <si>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</si>
  <si>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</si>
  <si>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</si>
  <si>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</si>
  <si>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</si>
  <si>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</si>
  <si>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</si>
  <si>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</si>
  <si>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</si>
  <si>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</si>
  <si>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</si>
  <si>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</si>
  <si>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</si>
  <si>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</si>
  <si>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</si>
  <si>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</si>
  <si>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</si>
  <si>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</si>
  <si>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</si>
  <si>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</si>
  <si>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</si>
  <si>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</si>
  <si>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</si>
  <si>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</si>
  <si>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</si>
  <si>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</si>
  <si>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</si>
  <si>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</si>
  <si>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</si>
  <si>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</si>
  <si>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</si>
  <si>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</si>
  <si>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</si>
  <si>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</si>
  <si>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</si>
  <si>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</si>
  <si>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</si>
  <si>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</si>
  <si>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</si>
  <si>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</si>
  <si>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</si>
  <si>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</si>
  <si>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</si>
  <si>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</si>
  <si>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</si>
  <si>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</si>
  <si>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</si>
  <si>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</si>
  <si>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</si>
  <si>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</si>
  <si>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</si>
  <si>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</si>
  <si>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</si>
  <si>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</si>
  <si>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</si>
  <si>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</si>
  <si>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</si>
  <si>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</si>
  <si>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</si>
  <si>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</si>
  <si>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</si>
  <si>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</si>
  <si>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</si>
  <si>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</si>
  <si>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</si>
  <si>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</si>
  <si>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</si>
  <si>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</si>
  <si>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</si>
  <si>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</si>
  <si>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</si>
  <si>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</si>
  <si>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</si>
  <si>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</si>
  <si>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</si>
  <si>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</si>
  <si>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</si>
  <si>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</si>
  <si>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</si>
  <si>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</si>
  <si>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</si>
  <si>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</si>
  <si>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</si>
  <si>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</si>
  <si>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</si>
  <si>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</si>
  <si>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</si>
  <si>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</si>
  <si>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</si>
  <si>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</si>
  <si>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</si>
  <si>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</si>
  <si>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</si>
  <si>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</si>
  <si>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</si>
  <si>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</si>
  <si>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</si>
  <si>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</si>
  <si>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</si>
  <si>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</si>
  <si>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</si>
  <si>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</si>
  <si>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</si>
  <si>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</si>
  <si>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</si>
  <si>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</si>
  <si>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</si>
  <si>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</si>
  <si>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</si>
  <si>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</si>
  <si>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</si>
  <si>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</si>
  <si>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</si>
  <si>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</si>
  <si>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</si>
  <si>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</si>
  <si>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</si>
  <si>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</si>
  <si>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</si>
  <si>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</si>
  <si>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</si>
  <si>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</si>
  <si>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</si>
  <si>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</si>
  <si>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</si>
  <si>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</si>
  <si>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</si>
  <si>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</si>
  <si>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</si>
  <si>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</si>
  <si>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</si>
  <si>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</si>
  <si>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</si>
  <si>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</si>
  <si>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</si>
  <si>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</si>
  <si>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</si>
  <si>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</si>
  <si>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</si>
  <si>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</si>
  <si>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</si>
  <si>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</si>
  <si>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</si>
  <si>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</si>
  <si>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</si>
  <si>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</si>
  <si>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</si>
  <si>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</si>
  <si>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</si>
  <si>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</si>
  <si>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</si>
  <si>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</si>
  <si>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</si>
  <si>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</si>
  <si>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</si>
  <si>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</si>
  <si>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</si>
  <si>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</si>
  <si>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</si>
  <si>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</si>
  <si>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</si>
  <si>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</si>
  <si>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</si>
  <si>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</si>
  <si>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</si>
  <si>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</si>
  <si>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</si>
  <si>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</si>
  <si>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</si>
  <si>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</si>
  <si>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</si>
  <si>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</si>
  <si>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</si>
  <si>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</si>
  <si>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</si>
  <si>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</si>
  <si>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</si>
  <si>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</si>
  <si>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</si>
  <si>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</si>
  <si>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</si>
  <si>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</si>
  <si>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</si>
  <si>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</si>
  <si>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</si>
  <si>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</si>
  <si>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</si>
  <si>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</si>
  <si>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</si>
  <si>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</si>
  <si>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</si>
  <si>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</si>
  <si>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</si>
  <si>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</si>
  <si>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</si>
  <si>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</si>
  <si>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</si>
  <si>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</si>
  <si>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</si>
  <si>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</si>
  <si>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</si>
  <si>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</si>
  <si>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</si>
  <si>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</si>
  <si>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</si>
  <si>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</si>
  <si>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</si>
  <si>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</si>
  <si>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</si>
  <si>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</si>
  <si>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</si>
  <si>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</si>
  <si>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</si>
  <si>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</si>
  <si>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</si>
  <si>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</si>
  <si>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</si>
  <si>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</si>
  <si>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</si>
  <si>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</si>
  <si>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</si>
  <si>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</si>
  <si>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</si>
  <si>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</si>
  <si>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</si>
  <si>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</si>
  <si>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</si>
  <si>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</si>
  <si>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</si>
  <si>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</si>
  <si>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</si>
  <si>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</si>
  <si>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</si>
  <si>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</si>
  <si>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</si>
  <si>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</si>
  <si>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</si>
  <si>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</si>
  <si>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</si>
  <si>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</si>
  <si>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</si>
  <si>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</si>
  <si>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</si>
  <si>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</si>
  <si>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</si>
  <si>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</si>
  <si>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</si>
  <si>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</si>
  <si>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</si>
  <si>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</si>
  <si>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</si>
  <si>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</si>
  <si>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</si>
  <si>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</si>
  <si>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</si>
  <si>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</si>
  <si>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</si>
  <si>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</si>
  <si>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</si>
  <si>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</si>
  <si>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</si>
  <si>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</si>
  <si>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</si>
  <si>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</si>
  <si>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</si>
  <si>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</si>
  <si>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</si>
  <si>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</si>
  <si>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</si>
  <si>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</si>
  <si>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</si>
  <si>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</si>
  <si>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</si>
  <si>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</si>
  <si>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</si>
  <si>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</si>
  <si>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</si>
  <si>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</si>
  <si>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</si>
  <si>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</si>
  <si>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</si>
  <si>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</si>
  <si>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</si>
  <si>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</si>
  <si>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</si>
  <si>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</si>
  <si>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</si>
  <si>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</si>
  <si>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</si>
  <si>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</si>
  <si>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</si>
  <si>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</si>
  <si>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</si>
  <si>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</si>
  <si>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</si>
  <si>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</si>
  <si>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</si>
  <si>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</si>
  <si>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</si>
  <si>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</si>
  <si>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</si>
  <si>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</si>
  <si>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</si>
  <si>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</si>
  <si>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</si>
  <si>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</si>
  <si>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</si>
  <si>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</si>
  <si>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</si>
  <si>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</si>
  <si>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</si>
  <si>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</si>
  <si>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</si>
  <si>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</si>
  <si>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</si>
  <si>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</si>
  <si>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</si>
  <si>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</si>
  <si>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</si>
  <si>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</si>
  <si>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</si>
  <si>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</si>
  <si>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</si>
  <si>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</si>
  <si>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</si>
  <si>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</si>
  <si>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</si>
  <si>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</si>
  <si>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</si>
  <si>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</si>
  <si>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</si>
  <si>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</si>
  <si>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</si>
  <si>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</si>
  <si>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</si>
  <si>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</si>
  <si>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</si>
  <si>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</si>
  <si>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</si>
  <si>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</si>
  <si>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</si>
  <si>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</si>
  <si>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</si>
  <si>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</si>
  <si>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</si>
  <si>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</si>
  <si>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</si>
  <si>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</si>
  <si>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</si>
  <si>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</si>
  <si>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</si>
  <si>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</si>
  <si>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</si>
  <si>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</si>
  <si>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</si>
  <si>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</si>
  <si>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</si>
  <si>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</si>
  <si>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</si>
  <si>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</si>
  <si>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</si>
  <si>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</si>
  <si>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</si>
  <si>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</si>
  <si>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</si>
  <si>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</si>
  <si>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</si>
  <si>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</si>
  <si>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</si>
  <si>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</si>
  <si>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</si>
  <si>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</si>
  <si>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</si>
  <si>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</si>
  <si>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</si>
  <si>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</si>
  <si>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</si>
  <si>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</si>
  <si>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</si>
  <si>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</si>
  <si>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</si>
  <si>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</si>
  <si>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</si>
  <si>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</si>
  <si>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</si>
  <si>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</si>
  <si>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</si>
  <si>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</si>
  <si>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</si>
  <si>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</si>
  <si>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</si>
  <si>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</si>
  <si>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</si>
  <si>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</si>
  <si>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</si>
  <si>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</si>
  <si>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</si>
  <si>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</si>
  <si>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</si>
  <si>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</si>
  <si>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</si>
  <si>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</si>
  <si>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</si>
  <si>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</si>
  <si>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</si>
  <si>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</si>
  <si>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</si>
  <si>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</si>
  <si>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</si>
  <si>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</si>
  <si>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</si>
  <si>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</si>
  <si>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</si>
  <si>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</si>
  <si>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</si>
  <si>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</si>
  <si>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</si>
  <si>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</si>
  <si>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</si>
  <si>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</si>
  <si>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</si>
  <si>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</si>
  <si>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</si>
  <si>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</si>
  <si>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</si>
  <si>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</si>
  <si>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</si>
  <si>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</si>
  <si>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</si>
  <si>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</si>
  <si>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</si>
  <si>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</si>
  <si>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</si>
  <si>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</si>
  <si>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</si>
  <si>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</si>
  <si>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</si>
  <si>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</si>
  <si>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</si>
  <si>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</si>
  <si>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</si>
  <si>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</si>
  <si>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</si>
  <si>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</si>
  <si>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</si>
  <si>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</si>
  <si>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</si>
  <si>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</si>
  <si>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</si>
  <si>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</si>
  <si>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</si>
  <si>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</si>
  <si>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</si>
  <si>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</si>
  <si>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</si>
  <si>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</si>
  <si>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</si>
  <si>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</si>
  <si>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</si>
  <si>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</si>
  <si>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</si>
  <si>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</si>
  <si>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</si>
  <si>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</si>
  <si>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</si>
  <si>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</si>
  <si>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</si>
  <si>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</si>
  <si>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</si>
  <si>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</si>
  <si>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</si>
  <si>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</si>
  <si>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</si>
  <si>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</si>
  <si>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</si>
  <si>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</si>
  <si>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</si>
  <si>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</si>
  <si>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</si>
  <si>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</si>
  <si>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</si>
  <si>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</si>
  <si>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</si>
  <si>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</si>
  <si>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</si>
  <si>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</si>
  <si>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</si>
  <si>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</si>
  <si>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</si>
  <si>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</si>
  <si>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</si>
  <si>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</si>
  <si>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</si>
  <si>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</si>
  <si>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</si>
  <si>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</si>
  <si>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</si>
  <si>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</si>
  <si>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</si>
  <si>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</si>
  <si>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</si>
  <si>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</si>
  <si>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</si>
  <si>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</si>
  <si>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</si>
  <si>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</si>
  <si>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</si>
  <si>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</si>
  <si>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</si>
  <si>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</si>
  <si>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</si>
  <si>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</si>
  <si>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</si>
  <si>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</si>
  <si>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</si>
  <si>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</si>
  <si>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</si>
  <si>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</si>
  <si>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</si>
  <si>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</si>
  <si>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</si>
  <si>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</si>
  <si>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</si>
  <si>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</si>
  <si>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</si>
  <si>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</si>
  <si>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</si>
  <si>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</si>
  <si>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</si>
  <si>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</si>
  <si>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</si>
  <si>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</si>
  <si>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</si>
  <si>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</si>
  <si>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</si>
  <si>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</si>
  <si>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</si>
  <si>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</si>
  <si>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</si>
  <si>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</si>
  <si>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</si>
  <si>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</si>
  <si>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</si>
  <si>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</si>
  <si>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</si>
  <si>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</si>
  <si>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</si>
  <si>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</si>
  <si>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</si>
  <si>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</si>
  <si>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</si>
  <si>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</si>
  <si>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</si>
  <si>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</si>
  <si>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</si>
  <si>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</si>
  <si>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</si>
  <si>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</si>
  <si>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</si>
  <si>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</si>
  <si>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</si>
  <si>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</si>
  <si>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</si>
  <si>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</si>
  <si>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</si>
  <si>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</si>
  <si>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</si>
  <si>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</si>
  <si>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</si>
  <si>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</si>
  <si>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</si>
  <si>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</si>
  <si>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</si>
  <si>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</si>
  <si>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</si>
  <si>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</si>
  <si>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</si>
  <si>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</si>
  <si>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</si>
  <si>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</si>
  <si>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</si>
  <si>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</si>
  <si>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</si>
  <si>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</si>
  <si>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</si>
  <si>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</si>
  <si>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</si>
  <si>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</si>
  <si>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</si>
  <si>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</si>
  <si>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</si>
  <si>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</si>
  <si>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</si>
  <si>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</si>
  <si>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</si>
  <si>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</si>
  <si>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</si>
  <si>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</si>
  <si>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</si>
  <si>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</si>
  <si>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</si>
  <si>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</si>
  <si>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</si>
  <si>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</si>
  <si>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</si>
  <si>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</si>
  <si>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</si>
  <si>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</si>
  <si>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</si>
  <si>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</si>
  <si>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</si>
  <si>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</si>
  <si>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</si>
  <si>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</si>
  <si>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</si>
  <si>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</si>
  <si>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</si>
  <si>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</si>
  <si>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</si>
  <si>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</si>
  <si>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</si>
  <si>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</si>
  <si>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</si>
  <si>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</si>
  <si>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</si>
  <si>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</si>
  <si>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</si>
  <si>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</si>
  <si>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</si>
  <si>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</si>
  <si>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</si>
  <si>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</si>
  <si>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</si>
  <si>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</si>
  <si>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</si>
  <si>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</si>
  <si>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</si>
  <si>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</si>
  <si>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</si>
  <si>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</si>
  <si>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</si>
  <si>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</si>
  <si>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</si>
  <si>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</si>
  <si>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</si>
  <si>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</si>
  <si>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</si>
  <si>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</si>
  <si>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</si>
  <si>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</si>
  <si>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</si>
  <si>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</si>
  <si>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</si>
  <si>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</si>
  <si>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</si>
  <si>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</si>
  <si>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</si>
  <si>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</si>
  <si>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</si>
  <si>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</si>
  <si>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</si>
  <si>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</si>
  <si>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</si>
  <si>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</si>
  <si>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</si>
  <si>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</si>
  <si>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</si>
  <si>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</si>
  <si>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</si>
  <si>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</si>
  <si>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</si>
  <si>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</si>
  <si>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</si>
  <si>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</si>
  <si>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</si>
  <si>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</si>
  <si>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</si>
  <si>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</si>
  <si>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</si>
  <si>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</si>
  <si>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</si>
  <si>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</si>
  <si>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</si>
  <si>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</si>
  <si>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</si>
  <si>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</si>
  <si>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</si>
  <si>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</si>
  <si>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</si>
  <si>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</si>
  <si>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</si>
  <si>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</si>
  <si>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</si>
  <si>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</si>
  <si>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</si>
  <si>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</si>
  <si>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</si>
  <si>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</si>
  <si>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</si>
  <si>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</si>
  <si>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</si>
  <si>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</si>
  <si>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</si>
  <si>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</si>
  <si>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</si>
  <si>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</si>
  <si>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</si>
  <si>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</si>
  <si>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</si>
  <si>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</si>
  <si>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</si>
  <si>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</si>
  <si>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</si>
  <si>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</si>
  <si>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</si>
  <si>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</si>
  <si>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</si>
  <si>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</si>
  <si>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</si>
  <si>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</si>
  <si>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</si>
  <si>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</si>
  <si>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</si>
  <si>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</si>
  <si>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</si>
  <si>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</si>
  <si>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</si>
  <si>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</si>
  <si>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</si>
  <si>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</si>
  <si>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</si>
  <si>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</si>
  <si>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</si>
  <si>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</si>
  <si>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</si>
  <si>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</si>
  <si>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</si>
  <si>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</si>
  <si>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</si>
  <si>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</si>
  <si>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</si>
  <si>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</si>
  <si>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</si>
  <si>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</si>
  <si>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</si>
  <si>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</si>
  <si>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</si>
  <si>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</si>
  <si>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</si>
  <si>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</si>
  <si>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</si>
  <si>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</si>
  <si>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</si>
  <si>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</si>
  <si>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</si>
  <si>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</si>
  <si>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</si>
  <si>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</si>
  <si>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</si>
  <si>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</si>
  <si>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</si>
  <si>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</si>
  <si>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</si>
  <si>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</si>
  <si>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</si>
  <si>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</si>
  <si>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</si>
  <si>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</si>
  <si>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</si>
  <si>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</si>
  <si>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</si>
  <si>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</si>
  <si>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</si>
  <si>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</si>
  <si>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</si>
  <si>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</si>
  <si>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</si>
  <si>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</si>
  <si>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</si>
  <si>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</si>
  <si>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</si>
  <si>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</si>
  <si>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</si>
  <si>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</si>
  <si>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</si>
  <si>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</si>
  <si>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</si>
  <si>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</si>
  <si>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</si>
  <si>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</si>
  <si>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</si>
  <si>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</si>
  <si>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</si>
  <si>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</si>
  <si>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</si>
  <si>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</si>
  <si>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</si>
  <si>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</si>
  <si>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</si>
  <si>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</si>
  <si>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</si>
  <si>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</si>
  <si>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</si>
  <si>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</si>
  <si>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</si>
  <si>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</si>
  <si>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</si>
  <si>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</si>
  <si>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</si>
  <si>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</si>
  <si>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</si>
  <si>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</si>
  <si>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</si>
  <si>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</si>
  <si>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</si>
  <si>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</si>
  <si>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</si>
  <si>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</si>
  <si>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</si>
  <si>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</si>
  <si>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</si>
  <si>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</si>
  <si>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</si>
  <si>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</si>
  <si>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</si>
  <si>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</si>
  <si>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</si>
  <si>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</si>
  <si>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</si>
  <si>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</si>
  <si>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</si>
  <si>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</si>
  <si>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</si>
  <si>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</si>
  <si>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</si>
  <si>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</si>
  <si>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</si>
  <si>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</si>
  <si>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</si>
  <si>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</si>
  <si>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</si>
  <si>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</si>
  <si>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</si>
  <si>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</si>
  <si>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</si>
  <si>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</si>
  <si>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</si>
  <si>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</si>
  <si>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</si>
  <si>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</si>
  <si>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</si>
  <si>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</si>
  <si>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</si>
  <si>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</si>
  <si>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</si>
  <si>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</si>
  <si>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</si>
  <si>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</si>
  <si>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</si>
  <si>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</si>
  <si>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</si>
  <si>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</si>
  <si>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</si>
  <si>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</si>
  <si>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</si>
  <si>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</si>
  <si>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</si>
  <si>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</si>
  <si>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</si>
  <si>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</si>
  <si>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</si>
  <si>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</si>
  <si>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</si>
  <si>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</si>
  <si>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</si>
  <si>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</si>
  <si>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</si>
  <si>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</si>
  <si>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</si>
  <si>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</si>
  <si>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</si>
  <si>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</si>
  <si>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</si>
  <si>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</si>
  <si>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</si>
  <si>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</si>
  <si>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</si>
  <si>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</si>
  <si>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</si>
  <si>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</si>
  <si>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</si>
  <si>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</si>
  <si>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</si>
  <si>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</si>
  <si>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</si>
  <si>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</si>
  <si>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</si>
  <si>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</si>
  <si>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</si>
  <si>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</si>
  <si>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</si>
  <si>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</si>
  <si>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</si>
  <si>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</si>
  <si>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</si>
  <si>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</si>
  <si>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</si>
  <si>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</si>
  <si>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</si>
  <si>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</si>
  <si>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</si>
  <si>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</si>
  <si>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</si>
  <si>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</si>
  <si>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</si>
  <si>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</si>
  <si>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</si>
  <si>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</si>
  <si>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</si>
  <si>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</si>
  <si>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</si>
  <si>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</si>
  <si>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</si>
  <si>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</si>
  <si>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</si>
  <si>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</si>
  <si>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</si>
  <si>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</si>
  <si>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</si>
  <si>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</si>
  <si>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</si>
  <si>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</si>
  <si>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</si>
  <si>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</si>
  <si>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</si>
  <si>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</si>
  <si>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</si>
  <si>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</si>
  <si>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</si>
  <si>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</si>
  <si>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</si>
  <si>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</si>
  <si>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</si>
  <si>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</si>
  <si>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</si>
  <si>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</si>
  <si>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</si>
  <si>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</si>
  <si>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</si>
  <si>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</si>
  <si>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</si>
  <si>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</si>
  <si>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</si>
  <si>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</si>
  <si>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</si>
  <si>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</si>
  <si>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</si>
  <si>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</si>
  <si>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</si>
  <si>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</si>
  <si>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</si>
  <si>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</si>
  <si>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</si>
  <si>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</si>
  <si>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</si>
  <si>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</si>
  <si>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</si>
  <si>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</si>
  <si>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</si>
  <si>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</si>
  <si>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</si>
  <si>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</si>
  <si>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</si>
  <si>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</si>
  <si>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</si>
  <si>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</si>
  <si>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</si>
  <si>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</si>
  <si>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</si>
  <si>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</si>
  <si>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</si>
  <si>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</si>
  <si>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</si>
  <si>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</si>
  <si>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</si>
  <si>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</si>
  <si>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</si>
  <si>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</si>
  <si>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</si>
  <si>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</si>
  <si>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</si>
  <si>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</si>
  <si>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</si>
  <si>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</si>
  <si>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</si>
  <si>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</si>
  <si>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</si>
  <si>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</si>
  <si>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</si>
  <si>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</si>
  <si>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</si>
  <si>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</si>
  <si>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</si>
  <si>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</si>
  <si>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</si>
  <si>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</si>
  <si>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</si>
  <si>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</si>
  <si>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</si>
  <si>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</si>
  <si>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</si>
  <si>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</si>
  <si>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</si>
  <si>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</si>
  <si>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</si>
  <si>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</si>
  <si>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</si>
  <si>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</si>
  <si>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</si>
  <si>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</si>
  <si>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</si>
  <si>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</si>
  <si>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</si>
  <si>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</si>
  <si>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</si>
  <si>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</si>
  <si>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</si>
  <si>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</si>
  <si>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</si>
  <si>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</si>
  <si>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</si>
  <si>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</si>
  <si>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</si>
  <si>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</si>
  <si>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</si>
  <si>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</si>
  <si>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</si>
  <si>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</si>
  <si>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</si>
  <si>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</si>
  <si>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</si>
  <si>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</si>
  <si>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</si>
  <si>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</si>
  <si>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</si>
  <si>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</si>
  <si>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</si>
  <si>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</si>
  <si>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</si>
  <si>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</si>
  <si>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</si>
  <si>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</si>
  <si>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</si>
  <si>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</si>
  <si>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</si>
  <si>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</si>
  <si>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</si>
  <si>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</si>
  <si>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</si>
  <si>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</si>
  <si>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</si>
  <si>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</si>
  <si>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</si>
  <si>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</si>
  <si>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</si>
  <si>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</si>
  <si>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</si>
  <si>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</si>
  <si>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</si>
  <si>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</si>
  <si>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</si>
  <si>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</si>
  <si>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</si>
  <si>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</si>
  <si>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</si>
  <si>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</si>
  <si>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</si>
  <si>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</si>
  <si>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</si>
  <si>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</si>
  <si>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</si>
  <si>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</si>
  <si>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</si>
  <si>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</si>
  <si>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</si>
  <si>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</si>
  <si>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</si>
  <si>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</si>
  <si>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</si>
  <si>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</si>
  <si>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</si>
  <si>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</si>
  <si>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</si>
  <si>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</si>
  <si>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</si>
  <si>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</si>
  <si>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</si>
  <si>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</si>
  <si>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</si>
  <si>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</si>
  <si>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</si>
  <si>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</si>
  <si>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</si>
  <si>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</si>
  <si>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</si>
  <si>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</si>
  <si>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</si>
  <si>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</si>
  <si>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</si>
  <si>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</si>
  <si>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</si>
  <si>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</si>
  <si>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</si>
  <si>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</si>
  <si>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</si>
  <si>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</si>
  <si>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</si>
  <si>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</si>
  <si>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</si>
  <si>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</si>
  <si>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</si>
  <si>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</si>
  <si>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</si>
  <si>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</si>
  <si>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</si>
  <si>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</si>
  <si>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</si>
  <si>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</si>
  <si>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</si>
  <si>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</si>
  <si>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</si>
  <si>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</si>
  <si>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</si>
  <si>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</si>
  <si>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</si>
  <si>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</si>
  <si>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</si>
  <si>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</si>
  <si>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</si>
  <si>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</si>
  <si>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</si>
  <si>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</si>
  <si>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</si>
  <si>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</si>
  <si>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</si>
  <si>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</si>
  <si>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</si>
  <si>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</si>
  <si>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</si>
  <si>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</si>
  <si>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</si>
  <si>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</si>
  <si>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</si>
  <si>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</si>
  <si>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</si>
  <si>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</si>
  <si>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</si>
  <si>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</si>
  <si>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</si>
  <si>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</si>
  <si>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</si>
  <si>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</si>
  <si>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</si>
  <si>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</si>
  <si>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</si>
  <si>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</si>
  <si>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</si>
  <si>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</si>
  <si>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</si>
  <si>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</si>
  <si>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</si>
  <si>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</si>
  <si>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</si>
  <si>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</si>
  <si>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</si>
  <si>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</si>
  <si>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</si>
  <si>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</si>
  <si>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</si>
  <si>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</si>
  <si>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</si>
  <si>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</si>
  <si>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</si>
  <si>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</si>
  <si>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</si>
  <si>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</si>
  <si>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</si>
  <si>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</si>
  <si>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</si>
  <si>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</si>
  <si>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</si>
  <si>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</si>
  <si>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</si>
  <si>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</si>
  <si>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</si>
  <si>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</si>
  <si>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</si>
  <si>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</si>
  <si>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</si>
  <si>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</si>
  <si>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</si>
  <si>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</si>
  <si>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</si>
  <si>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</si>
  <si>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</si>
  <si>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</si>
  <si>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</si>
  <si>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</si>
  <si>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</si>
  <si>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</si>
  <si>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</si>
  <si>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</si>
  <si>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</si>
  <si>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</si>
  <si>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</si>
  <si>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</si>
  <si>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</si>
  <si>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</si>
  <si>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</si>
  <si>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</si>
  <si>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</si>
  <si>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</si>
  <si>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</si>
  <si>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</si>
  <si>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</si>
  <si>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</si>
  <si>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</si>
  <si>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</si>
  <si>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</si>
  <si>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</si>
  <si>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</si>
  <si>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</si>
  <si>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</si>
  <si>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</si>
  <si>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</si>
  <si>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</si>
  <si>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</si>
  <si>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</si>
  <si>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</si>
  <si>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</si>
  <si>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</si>
  <si>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</si>
  <si>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</si>
  <si>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</si>
  <si>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</si>
  <si>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</si>
  <si>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</si>
  <si>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</si>
  <si>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</si>
  <si>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</si>
  <si>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</si>
  <si>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</si>
  <si>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</si>
  <si>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</si>
  <si>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</si>
  <si>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</si>
  <si>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</si>
  <si>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</si>
  <si>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</si>
  <si>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</si>
  <si>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</si>
  <si>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</si>
  <si>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</si>
  <si>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</si>
  <si>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</si>
  <si>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</si>
  <si>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</si>
  <si>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</si>
  <si>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</si>
  <si>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</si>
  <si>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</si>
  <si>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</si>
  <si>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</si>
  <si>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</si>
  <si>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</si>
  <si>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</si>
  <si>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</si>
  <si>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</si>
  <si>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</si>
  <si>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</si>
  <si>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</si>
  <si>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</si>
  <si>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</si>
  <si>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</si>
  <si>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</si>
  <si>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</si>
  <si>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</si>
  <si>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</si>
  <si>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</si>
  <si>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</si>
  <si>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</si>
  <si>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</si>
  <si>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</si>
  <si>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</si>
  <si>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</si>
  <si>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</si>
  <si>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</si>
  <si>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</si>
  <si>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</si>
  <si>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</si>
  <si>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</si>
  <si>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</si>
  <si>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</si>
  <si>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</si>
  <si>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</si>
  <si>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</si>
  <si>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</si>
  <si>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</si>
  <si>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</si>
  <si>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</si>
  <si>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</si>
  <si>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</si>
  <si>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</si>
  <si>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</si>
  <si>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</si>
  <si>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</si>
  <si>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</si>
  <si>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</si>
  <si>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</si>
  <si>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</si>
  <si>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</si>
  <si>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</si>
  <si>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</si>
  <si>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</si>
  <si>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</si>
  <si>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</si>
  <si>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</si>
  <si>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</si>
  <si>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</si>
  <si>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</si>
  <si>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</si>
  <si>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</si>
  <si>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</si>
  <si>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</si>
  <si>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</si>
  <si>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</si>
  <si>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</si>
  <si>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</si>
  <si>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</si>
  <si>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</si>
  <si>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</si>
  <si>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</si>
  <si>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</si>
  <si>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</si>
  <si>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</si>
  <si>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</si>
  <si>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</si>
  <si>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</si>
  <si>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</si>
  <si>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</si>
  <si>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</si>
  <si>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</si>
  <si>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</si>
  <si>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</si>
  <si>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</si>
  <si>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</si>
  <si>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</si>
  <si>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</si>
  <si>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</si>
  <si>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</si>
  <si>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</si>
  <si>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</si>
  <si>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</si>
  <si>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</si>
  <si>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</si>
  <si>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</si>
  <si>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</si>
  <si>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</si>
  <si>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</si>
  <si>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</si>
  <si>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</si>
  <si>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</si>
  <si>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</si>
  <si>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</si>
  <si>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</si>
  <si>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</si>
  <si>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</si>
  <si>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</si>
  <si>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</si>
  <si>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</si>
  <si>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</si>
  <si>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</si>
  <si>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</si>
  <si>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</si>
  <si>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</si>
  <si>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</si>
  <si>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</si>
  <si>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</si>
  <si>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</si>
  <si>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</si>
  <si>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</si>
  <si>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</si>
  <si>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</si>
  <si>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</si>
  <si>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</si>
  <si>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</si>
  <si>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</si>
  <si>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</si>
  <si>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</si>
  <si>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</si>
  <si>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</si>
  <si>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</si>
  <si>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</si>
  <si>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</si>
  <si>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</si>
  <si>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</si>
  <si>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</si>
  <si>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</si>
  <si>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</si>
  <si>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</si>
  <si>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</si>
  <si>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</si>
  <si>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</si>
  <si>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</si>
  <si>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</si>
  <si>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</si>
  <si>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</si>
  <si>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</si>
  <si>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</si>
  <si>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</si>
  <si>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</si>
  <si>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</si>
  <si>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</si>
  <si>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</si>
  <si>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</si>
  <si>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</si>
  <si>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</si>
  <si>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</si>
  <si>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</si>
  <si>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</si>
  <si>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</si>
  <si>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</si>
  <si>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</si>
  <si>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</si>
  <si>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</si>
  <si>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</si>
  <si>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</si>
  <si>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</si>
  <si>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</si>
  <si>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</si>
  <si>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</si>
  <si>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</si>
  <si>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</si>
  <si>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</si>
  <si>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</si>
  <si>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</si>
  <si>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</si>
  <si>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</si>
  <si>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</si>
  <si>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</si>
  <si>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</si>
  <si>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</si>
  <si>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</si>
  <si>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</si>
  <si>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</si>
  <si>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</si>
  <si>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</si>
  <si>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</si>
  <si>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</si>
  <si>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</si>
  <si>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</si>
  <si>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</si>
  <si>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</si>
  <si>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</si>
  <si>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</si>
  <si>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</si>
  <si>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</si>
  <si>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</si>
  <si>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</si>
  <si>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</si>
  <si>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</si>
  <si>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</si>
  <si>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</si>
  <si>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</si>
  <si>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</si>
  <si>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</si>
  <si>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</si>
  <si>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</si>
  <si>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</si>
  <si>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</si>
  <si>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</si>
  <si>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</si>
  <si>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</si>
  <si>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</si>
  <si>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</si>
  <si>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</si>
  <si>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</si>
  <si>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</si>
  <si>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</si>
  <si>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</si>
  <si>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</si>
  <si>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</si>
  <si>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</si>
  <si>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</si>
  <si>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</si>
  <si>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</si>
  <si>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</si>
  <si>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</si>
  <si>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</si>
  <si>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</si>
  <si>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</si>
  <si>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</si>
  <si>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</si>
  <si>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</si>
  <si>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</si>
  <si>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</si>
  <si>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</si>
  <si>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</si>
  <si>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</si>
  <si>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</si>
  <si>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</si>
  <si>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</si>
  <si>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</si>
  <si>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</si>
  <si>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</si>
  <si>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</si>
  <si>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</si>
  <si>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</si>
  <si>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</si>
  <si>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</si>
  <si>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</si>
  <si>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</si>
  <si>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</si>
  <si>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</si>
  <si>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</si>
  <si>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</si>
  <si>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</si>
  <si>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</si>
  <si>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</si>
  <si>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</si>
  <si>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</si>
  <si>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</si>
  <si>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</si>
  <si>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</si>
  <si>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</si>
  <si>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</si>
  <si>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</si>
  <si>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</si>
  <si>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</si>
  <si>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</si>
  <si>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</si>
  <si>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</si>
  <si>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</si>
  <si>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</si>
  <si>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</si>
  <si>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</si>
  <si>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</si>
  <si>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</si>
  <si>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</si>
  <si>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</si>
  <si>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</si>
  <si>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</si>
  <si>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</si>
  <si>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</si>
  <si>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</si>
  <si>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</si>
  <si>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</si>
  <si>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</si>
  <si>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</si>
  <si>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</si>
  <si>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</si>
  <si>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</si>
  <si>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</si>
  <si>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</si>
  <si>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</si>
  <si>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</si>
  <si>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</si>
  <si>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</si>
  <si>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</si>
  <si>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</si>
  <si>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</si>
  <si>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</si>
  <si>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</si>
  <si>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</si>
  <si>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</si>
  <si>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</si>
  <si>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</si>
  <si>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</si>
  <si>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</si>
  <si>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</si>
  <si>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</si>
  <si>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</si>
  <si>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</si>
  <si>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</si>
  <si>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</si>
  <si>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</si>
  <si>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</si>
  <si>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</si>
  <si>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</si>
  <si>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</si>
  <si>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</si>
  <si>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</si>
  <si>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</si>
  <si>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</si>
  <si>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</si>
  <si>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</si>
  <si>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</si>
  <si>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</si>
  <si>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</si>
  <si>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</si>
  <si>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</si>
  <si>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</si>
  <si>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</si>
  <si>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</si>
  <si>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</si>
  <si>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</si>
  <si>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</si>
  <si>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</si>
  <si>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</si>
  <si>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</si>
  <si>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</si>
  <si>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</si>
  <si>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</si>
  <si>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</si>
  <si>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</si>
  <si>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</si>
  <si>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</si>
  <si>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</si>
  <si>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</si>
  <si>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</si>
  <si>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</si>
  <si>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</si>
  <si>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</si>
  <si>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</si>
  <si>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</si>
  <si>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</si>
  <si>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</si>
  <si>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</si>
  <si>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</si>
  <si>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</si>
  <si>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</si>
  <si>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</si>
  <si>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</si>
  <si>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</si>
  <si>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</si>
  <si>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</si>
  <si>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</si>
  <si>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</si>
  <si>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</si>
  <si>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</si>
  <si>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</si>
  <si>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</si>
  <si>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</si>
  <si>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</si>
  <si>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</si>
  <si>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</si>
  <si>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</si>
  <si>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</si>
  <si>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</si>
  <si>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</si>
  <si>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</si>
  <si>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</si>
  <si>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</si>
  <si>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</si>
  <si>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</si>
  <si>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</si>
  <si>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</si>
  <si>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</si>
  <si>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</si>
  <si>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</si>
  <si>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</si>
  <si>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</si>
  <si>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</si>
  <si>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</si>
  <si>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</si>
  <si>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</si>
  <si>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</si>
  <si>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</si>
  <si>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</si>
  <si>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</si>
  <si>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</si>
  <si>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</si>
  <si>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</si>
  <si>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</si>
  <si>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</si>
  <si>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</si>
  <si>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</si>
  <si>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</si>
  <si>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</si>
  <si>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</si>
  <si>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</si>
  <si>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</si>
  <si>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</si>
  <si>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</si>
  <si>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</si>
  <si>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</si>
  <si>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</si>
  <si>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</si>
  <si>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</si>
  <si>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</si>
  <si>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</si>
  <si>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</si>
  <si>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</si>
  <si>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</si>
  <si>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</si>
  <si>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</si>
  <si>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</si>
  <si>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</si>
  <si>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</si>
  <si>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</si>
  <si>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</si>
  <si>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</si>
  <si>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</si>
  <si>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</si>
  <si>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</si>
  <si>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</si>
  <si>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</si>
  <si>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</si>
  <si>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</si>
  <si>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</si>
  <si>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</si>
  <si>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</si>
  <si>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</si>
  <si>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</si>
  <si>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</si>
  <si>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</si>
  <si>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</si>
  <si>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</si>
  <si>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</si>
  <si>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</si>
  <si>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</si>
  <si>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</si>
  <si>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</si>
  <si>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</si>
  <si>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</si>
  <si>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</si>
  <si>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</si>
  <si>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</si>
  <si>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</si>
  <si>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</si>
  <si>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</si>
  <si>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</si>
  <si>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</si>
  <si>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</si>
  <si>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</si>
  <si>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</si>
  <si>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</si>
  <si>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</si>
  <si>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</si>
  <si>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</si>
  <si>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</si>
  <si>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</si>
  <si>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</si>
  <si>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</si>
  <si>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</si>
  <si>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</si>
  <si>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</si>
  <si>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</si>
  <si>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</si>
  <si>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</si>
  <si>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</si>
  <si>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</si>
  <si>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</si>
  <si>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</si>
  <si>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</si>
  <si>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</si>
  <si>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</si>
  <si>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</si>
  <si>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</si>
  <si>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</si>
  <si>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</si>
  <si>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</si>
  <si>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</si>
  <si>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</si>
  <si>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</si>
  <si>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</si>
  <si>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</si>
  <si>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</si>
  <si>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</si>
  <si>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</si>
  <si>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</si>
  <si>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</si>
  <si>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</si>
  <si>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</si>
  <si>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</si>
  <si>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</si>
  <si>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</si>
  <si>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</si>
  <si>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</si>
  <si>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</si>
  <si>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</si>
  <si>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</si>
  <si>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</si>
  <si>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</si>
  <si>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</si>
  <si>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</si>
  <si>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</si>
  <si>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</si>
  <si>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</si>
  <si>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</si>
  <si>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</si>
  <si>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</si>
  <si>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</si>
  <si>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</si>
  <si>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</si>
  <si>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</si>
  <si>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</si>
  <si>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</si>
  <si>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</si>
  <si>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</si>
  <si>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</si>
  <si>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</si>
  <si>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</si>
  <si>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</si>
  <si>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</si>
  <si>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</si>
  <si>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</si>
  <si>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</si>
  <si>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</si>
  <si>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</si>
  <si>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</si>
  <si>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</si>
  <si>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</si>
  <si>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</si>
  <si>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</si>
  <si>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</si>
  <si>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</si>
  <si>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</si>
  <si>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</si>
  <si>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</si>
  <si>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</si>
  <si>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</si>
  <si>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</si>
  <si>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</si>
  <si>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</si>
  <si>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</si>
  <si>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</si>
  <si>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</si>
  <si>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</si>
  <si>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</si>
  <si>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</si>
  <si>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</si>
  <si>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</si>
  <si>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</si>
  <si>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</si>
  <si>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</si>
  <si>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</si>
  <si>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</si>
  <si>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</si>
  <si>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</si>
  <si>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</si>
  <si>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</si>
  <si>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</si>
  <si>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</si>
  <si>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</si>
  <si>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</si>
  <si>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</si>
  <si>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</si>
  <si>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</si>
  <si>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</si>
  <si>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</si>
  <si>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</si>
  <si>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</si>
  <si>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</si>
  <si>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</si>
  <si>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</si>
  <si>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</si>
  <si>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</si>
  <si>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</si>
  <si>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</si>
  <si>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</si>
  <si>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</si>
  <si>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</si>
  <si>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</si>
  <si>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</si>
  <si>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</si>
  <si>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</si>
  <si>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</si>
  <si>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</si>
  <si>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</si>
  <si>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</si>
  <si>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</si>
  <si>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</si>
  <si>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</si>
  <si>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</si>
  <si>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</si>
  <si>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</si>
  <si>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</si>
  <si>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</si>
  <si>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</si>
  <si>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</si>
  <si>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</si>
  <si>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</si>
  <si>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</si>
  <si>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</si>
  <si>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</si>
  <si>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</si>
  <si>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</si>
  <si>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</si>
  <si>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</si>
  <si>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</si>
  <si>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</si>
  <si>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</si>
  <si>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</si>
  <si>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</si>
  <si>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</si>
  <si>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</si>
  <si>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</si>
  <si>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</si>
  <si>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</si>
  <si>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</si>
  <si>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</si>
  <si>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</si>
  <si>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</si>
  <si>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</si>
  <si>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</si>
  <si>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</si>
  <si>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</si>
  <si>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</si>
  <si>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</si>
  <si>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</si>
  <si>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</si>
  <si>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</si>
  <si>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</si>
  <si>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</si>
  <si>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</si>
  <si>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</si>
  <si>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</si>
  <si>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</si>
  <si>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</si>
  <si>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</si>
  <si>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</si>
  <si>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</si>
  <si>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</si>
  <si>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</si>
  <si>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</si>
  <si>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</si>
  <si>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</si>
  <si>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</si>
  <si>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</si>
  <si>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</si>
  <si>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</si>
  <si>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</si>
  <si>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</si>
  <si>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</si>
  <si>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</si>
  <si>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</si>
  <si>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</si>
  <si>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</si>
  <si>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</si>
  <si>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</si>
  <si>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</si>
  <si>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</si>
  <si>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</si>
  <si>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</si>
  <si>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</si>
  <si>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</si>
  <si>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</si>
  <si>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</si>
  <si>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</si>
  <si>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</si>
  <si>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</si>
  <si>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</si>
  <si>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</si>
  <si>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</si>
  <si>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</si>
  <si>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</si>
  <si>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</si>
  <si>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</si>
  <si>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</si>
  <si>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</si>
  <si>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</si>
  <si>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</si>
  <si>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</si>
  <si>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</si>
  <si>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</si>
  <si>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</si>
  <si>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</si>
  <si>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</si>
  <si>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</si>
  <si>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</si>
  <si>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</si>
  <si>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</si>
  <si>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</si>
  <si>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</si>
  <si>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</si>
  <si>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</si>
  <si>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</si>
  <si>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</si>
  <si>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</si>
  <si>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</si>
  <si>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</si>
  <si>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</si>
  <si>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</si>
  <si>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</si>
  <si>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</si>
  <si>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</si>
  <si>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</si>
  <si>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</si>
  <si>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</si>
  <si>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</si>
  <si>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</si>
  <si>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</si>
  <si>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</si>
  <si>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</si>
  <si>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</si>
  <si>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</si>
  <si>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</si>
  <si>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</si>
  <si>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</si>
  <si>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</si>
  <si>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</si>
  <si>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</si>
  <si>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</si>
  <si>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</si>
  <si>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</si>
  <si>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</si>
  <si>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</si>
  <si>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</si>
  <si>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</si>
  <si>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</si>
  <si>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</si>
  <si>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</si>
  <si>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</si>
  <si>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</si>
  <si>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</si>
  <si>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</si>
  <si>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</si>
  <si>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</si>
  <si>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</si>
  <si>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</si>
  <si>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</si>
  <si>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</si>
  <si>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</si>
  <si>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</si>
  <si>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</si>
  <si>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</si>
  <si>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</si>
  <si>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</si>
  <si>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</si>
  <si>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</si>
  <si>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</si>
  <si>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</si>
  <si>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</si>
  <si>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</si>
  <si>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</si>
  <si>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</si>
  <si>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</si>
  <si>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</si>
  <si>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</si>
  <si>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</si>
  <si>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</si>
  <si>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</si>
  <si>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</si>
  <si>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</si>
  <si>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</si>
  <si>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</si>
  <si>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</si>
  <si>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</si>
  <si>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</si>
  <si>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</si>
  <si>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</si>
  <si>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</si>
  <si>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</si>
  <si>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</si>
  <si>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</si>
  <si>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</si>
  <si>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</si>
  <si>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</si>
  <si>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</si>
  <si>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</si>
  <si>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</si>
  <si>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</si>
  <si>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</si>
  <si>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</si>
  <si>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</si>
  <si>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</si>
  <si>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</si>
  <si>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</si>
  <si>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</si>
  <si>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</si>
  <si>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</si>
  <si>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</si>
  <si>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</si>
  <si>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</si>
  <si>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</si>
  <si>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</si>
  <si>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</si>
  <si>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</si>
  <si>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</si>
  <si>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</si>
  <si>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</si>
  <si>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</si>
  <si>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</si>
  <si>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</si>
  <si>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</si>
  <si>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</si>
  <si>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</si>
  <si>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</si>
  <si>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</si>
  <si>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</si>
  <si>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</si>
  <si>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</si>
  <si>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</si>
  <si>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</si>
  <si>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</si>
  <si>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</si>
  <si>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</si>
  <si>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</si>
  <si>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</si>
  <si>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</si>
  <si>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</si>
  <si>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</si>
  <si>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</si>
  <si>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</si>
  <si>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</si>
  <si>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</si>
  <si>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</si>
  <si>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</si>
  <si>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</si>
  <si>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</si>
  <si>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</si>
  <si>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</si>
  <si>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</si>
  <si>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</si>
  <si>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</si>
  <si>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</si>
  <si>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</si>
  <si>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</si>
  <si>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</si>
  <si>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</si>
  <si>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</si>
  <si>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</si>
  <si>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</si>
  <si>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</si>
  <si>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</si>
  <si>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</si>
  <si>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</si>
  <si>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</si>
  <si>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</si>
  <si>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</si>
  <si>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</si>
  <si>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</si>
  <si>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</si>
  <si>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</si>
  <si>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</si>
  <si>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</si>
  <si>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</si>
  <si>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</si>
  <si>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</si>
  <si>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</si>
  <si>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</si>
  <si>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</si>
  <si>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</si>
  <si>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</si>
  <si>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</si>
  <si>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</si>
  <si>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</si>
  <si>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</si>
  <si>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</si>
  <si>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</si>
  <si>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</si>
  <si>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</si>
  <si>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</si>
  <si>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</si>
  <si>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</si>
  <si>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</si>
  <si>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</si>
  <si>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</si>
  <si>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</si>
  <si>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</si>
  <si>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</si>
  <si>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</si>
  <si>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</si>
  <si>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</si>
  <si>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</si>
  <si>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</si>
  <si>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</si>
  <si>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</si>
  <si>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</si>
  <si>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</si>
  <si>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</si>
  <si>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</si>
  <si>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</si>
  <si>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</si>
  <si>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</si>
  <si>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</si>
  <si>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</si>
  <si>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</si>
  <si>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</si>
  <si>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</si>
  <si>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</si>
  <si>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</si>
  <si>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</si>
  <si>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</si>
  <si>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</si>
  <si>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</si>
  <si>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</si>
  <si>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</si>
  <si>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</si>
  <si>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</si>
  <si>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</si>
  <si>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</si>
  <si>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</si>
  <si>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</si>
  <si>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</si>
  <si>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</si>
  <si>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</si>
  <si>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</si>
  <si>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</si>
  <si>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</si>
  <si>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</si>
  <si>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</si>
  <si>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</si>
  <si>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</si>
  <si>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</si>
  <si>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</si>
  <si>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</si>
  <si>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</si>
  <si>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</si>
  <si>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</si>
  <si>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</si>
  <si>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</si>
  <si>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</si>
  <si>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</si>
  <si>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</si>
  <si>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</si>
  <si>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</si>
  <si>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</si>
  <si>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</si>
  <si>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</si>
  <si>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</si>
  <si>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</si>
  <si>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</si>
  <si>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</si>
  <si>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</si>
  <si>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</si>
  <si>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</si>
  <si>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</si>
  <si>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</si>
  <si>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</si>
  <si>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</si>
  <si>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</si>
  <si>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</si>
  <si>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</si>
  <si>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</si>
  <si>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</si>
  <si>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</si>
  <si>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</si>
  <si>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</si>
  <si>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</si>
  <si>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</si>
  <si>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</si>
  <si>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</si>
  <si>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</si>
  <si>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</si>
  <si>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</si>
  <si>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</si>
  <si>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</si>
  <si>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</si>
  <si>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</si>
  <si>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</si>
  <si>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</si>
  <si>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</si>
  <si>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</si>
  <si>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</si>
  <si>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</si>
  <si>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</si>
  <si>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</si>
  <si>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</si>
  <si>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</si>
  <si>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</si>
  <si>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</si>
  <si>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</si>
  <si>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</si>
  <si>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</si>
  <si>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</si>
  <si>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</si>
  <si>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</si>
  <si>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</si>
  <si>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</si>
  <si>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</si>
  <si>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</si>
  <si>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</si>
  <si>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</si>
  <si>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</si>
  <si>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</si>
  <si>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</si>
  <si>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</si>
  <si>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</si>
  <si>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</si>
  <si>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</si>
  <si>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</si>
  <si>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</si>
  <si>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</si>
  <si>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</si>
  <si>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</si>
  <si>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</si>
  <si>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</si>
  <si>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</si>
  <si>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</si>
  <si>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</si>
  <si>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</si>
  <si>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</si>
  <si>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</si>
  <si>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</si>
  <si>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</si>
  <si>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</si>
  <si>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</si>
  <si>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</si>
  <si>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</si>
  <si>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</si>
  <si>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</si>
  <si>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</si>
  <si>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</si>
  <si>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</si>
  <si>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</si>
  <si>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</si>
  <si>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</si>
  <si>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</si>
  <si>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</si>
  <si>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</si>
  <si>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</si>
  <si>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</si>
  <si>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</si>
  <si>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</si>
  <si>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</si>
  <si>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</si>
  <si>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</si>
  <si>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</si>
  <si>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</si>
  <si>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</si>
  <si>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</si>
  <si>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</si>
  <si>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</si>
  <si>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</si>
  <si>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</si>
  <si>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</si>
  <si>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</si>
  <si>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</si>
  <si>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</si>
  <si>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</si>
  <si>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</si>
  <si>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</si>
  <si>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</si>
  <si>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</si>
  <si>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</si>
  <si>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</si>
  <si>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</si>
  <si>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</si>
  <si>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</si>
  <si>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</si>
  <si>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</si>
  <si>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</si>
  <si>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</si>
  <si>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</si>
  <si>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</si>
  <si>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</si>
  <si>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</si>
  <si>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</si>
  <si>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</si>
  <si>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</si>
  <si>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</si>
  <si>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</si>
  <si>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</si>
  <si>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</si>
  <si>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</si>
  <si>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</si>
  <si>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</si>
  <si>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</si>
  <si>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</si>
  <si>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</si>
  <si>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</si>
  <si>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</si>
  <si>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</si>
  <si>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</si>
  <si>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</si>
  <si>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</si>
  <si>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</si>
  <si>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</si>
  <si>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</si>
  <si>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</si>
  <si>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</si>
  <si>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</si>
  <si>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</si>
  <si>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</si>
  <si>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</si>
  <si>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</si>
  <si>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</si>
  <si>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</si>
  <si>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</si>
  <si>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</si>
  <si>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</si>
  <si>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</si>
  <si>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</si>
  <si>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</si>
  <si>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</si>
  <si>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</si>
  <si>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</si>
  <si>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</si>
  <si>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</si>
  <si>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</si>
  <si>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</si>
  <si>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</si>
  <si>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</si>
  <si>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</si>
  <si>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</si>
  <si>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</si>
  <si>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</si>
  <si>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</si>
  <si>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</si>
  <si>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</si>
  <si>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</si>
  <si>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</si>
  <si>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</si>
  <si>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</si>
  <si>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</si>
  <si>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</si>
  <si>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</si>
  <si>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</si>
  <si>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</si>
  <si>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</si>
  <si>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</si>
  <si>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</si>
  <si>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</si>
  <si>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</si>
  <si>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</si>
  <si>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</si>
  <si>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</si>
  <si>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</si>
  <si>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</si>
  <si>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</si>
  <si>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</si>
  <si>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</si>
  <si>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</si>
  <si>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</si>
  <si>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</si>
  <si>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</si>
  <si>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</si>
  <si>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</si>
  <si>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</si>
  <si>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</si>
  <si>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</si>
  <si>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</si>
  <si>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</si>
  <si>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</si>
  <si>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</si>
  <si>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</si>
  <si>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</si>
  <si>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</si>
  <si>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</si>
  <si>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</si>
  <si>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</si>
  <si>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</si>
  <si>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</si>
  <si>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</si>
  <si>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</si>
  <si>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</si>
  <si>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</si>
  <si>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</si>
  <si>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</si>
  <si>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</si>
  <si>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</si>
  <si>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</si>
  <si>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</si>
  <si>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</si>
  <si>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</si>
  <si>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</si>
  <si>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</si>
  <si>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</si>
  <si>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</si>
  <si>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</si>
  <si>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</si>
  <si>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</si>
  <si>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</si>
  <si>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</si>
  <si>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</si>
  <si>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</si>
  <si>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</si>
  <si>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</si>
  <si>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</si>
  <si>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</si>
  <si>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</si>
  <si>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</si>
  <si>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</si>
  <si>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</si>
  <si>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</si>
  <si>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</si>
  <si>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</si>
  <si>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</si>
  <si>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</si>
  <si>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</si>
  <si>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</si>
  <si>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</si>
  <si>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</si>
  <si>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</si>
  <si>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</si>
  <si>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</si>
  <si>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</si>
  <si>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</si>
  <si>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</si>
  <si>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</si>
  <si>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</si>
  <si>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</si>
  <si>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</si>
  <si>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</si>
  <si>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</si>
  <si>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</si>
  <si>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</si>
  <si>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</si>
  <si>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</si>
  <si>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</si>
  <si>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</si>
  <si>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</si>
  <si>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</si>
  <si>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</si>
  <si>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</si>
  <si>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</si>
  <si>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</si>
  <si>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</si>
  <si>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</si>
  <si>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</si>
  <si>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</si>
  <si>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</si>
  <si>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</si>
  <si>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</si>
  <si>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</si>
  <si>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</si>
  <si>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</si>
  <si>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</si>
  <si>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</si>
  <si>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</si>
  <si>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</si>
  <si>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</si>
  <si>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</si>
  <si>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</si>
  <si>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</si>
  <si>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</si>
  <si>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</si>
  <si>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</si>
  <si>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</si>
  <si>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</si>
  <si>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</si>
  <si>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</si>
  <si>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</si>
  <si>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</si>
  <si>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</si>
  <si>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</si>
  <si>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</si>
  <si>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</si>
  <si>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</si>
  <si>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</si>
  <si>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</si>
  <si>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</si>
  <si>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</si>
  <si>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</si>
  <si>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</si>
  <si>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</si>
  <si>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</si>
  <si>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</si>
  <si>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</si>
  <si>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</si>
  <si>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</si>
  <si>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</si>
  <si>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</si>
  <si>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</si>
  <si>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</si>
  <si>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</si>
  <si>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</si>
  <si>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</si>
  <si>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</si>
  <si>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</si>
  <si>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</si>
  <si>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</si>
  <si>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</si>
  <si>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</si>
  <si>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</si>
  <si>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</si>
  <si>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</si>
  <si>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</si>
  <si>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</si>
  <si>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</si>
  <si>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</si>
  <si>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</si>
  <si>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</si>
  <si>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</si>
  <si>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</si>
  <si>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</si>
  <si>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</si>
  <si>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</si>
  <si>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</si>
  <si>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</si>
  <si>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</si>
  <si>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</si>
  <si>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</si>
  <si>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</si>
  <si>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</si>
  <si>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</si>
  <si>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</si>
  <si>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</si>
  <si>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</si>
  <si>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</si>
  <si>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</si>
  <si>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</si>
  <si>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</si>
  <si>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</si>
  <si>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</si>
  <si>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</si>
  <si>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</si>
  <si>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</si>
  <si>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</si>
  <si>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</si>
  <si>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</si>
  <si>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</si>
  <si>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</si>
  <si>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</si>
  <si>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</si>
  <si>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</si>
  <si>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</si>
  <si>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</si>
  <si>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</si>
  <si>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</si>
  <si>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</si>
  <si>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</si>
  <si>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</si>
  <si>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</si>
  <si>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</si>
  <si>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</si>
  <si>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</si>
  <si>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</si>
  <si>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</si>
  <si>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</si>
  <si>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</si>
  <si>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</si>
  <si>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</si>
  <si>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</si>
  <si>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</si>
  <si>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</si>
  <si>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</si>
  <si>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</si>
  <si>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</si>
  <si>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</si>
  <si>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</si>
  <si>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</si>
  <si>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</si>
  <si>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</si>
  <si>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</si>
  <si>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</si>
  <si>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</si>
  <si>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</si>
  <si>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</si>
  <si>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</si>
  <si>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</si>
  <si>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</si>
  <si>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</si>
  <si>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</si>
  <si>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</si>
  <si>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</si>
  <si>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</si>
  <si>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</si>
  <si>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</si>
  <si>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</si>
  <si>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</si>
  <si>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</si>
  <si>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</si>
  <si>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</si>
  <si>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</si>
  <si>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</si>
  <si>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</si>
  <si>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</si>
  <si>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</si>
  <si>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</si>
  <si>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</si>
  <si>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</si>
  <si>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</si>
  <si>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</si>
  <si>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</si>
  <si>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</si>
  <si>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</si>
  <si>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</si>
  <si>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</si>
  <si>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</si>
  <si>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</si>
  <si>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</si>
  <si>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</si>
  <si>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</si>
  <si>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</si>
  <si>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</si>
  <si>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</si>
  <si>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</si>
  <si>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</si>
  <si>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</si>
  <si>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</si>
  <si>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</si>
  <si>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</si>
  <si>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</si>
  <si>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</si>
  <si>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</si>
  <si>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</si>
  <si>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</si>
  <si>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</si>
  <si>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</si>
  <si>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</si>
  <si>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</si>
  <si>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</si>
  <si>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</si>
  <si>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</si>
  <si>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</si>
  <si>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</si>
  <si>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</si>
  <si>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</si>
  <si>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</si>
  <si>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</si>
  <si>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</si>
  <si>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</si>
  <si>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</si>
  <si>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</si>
  <si>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</si>
  <si>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</si>
  <si>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</si>
  <si>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</si>
  <si>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</si>
  <si>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</si>
  <si>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</si>
  <si>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</si>
  <si>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</si>
  <si>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</si>
  <si>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</si>
  <si>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</si>
  <si>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</si>
  <si>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</si>
  <si>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</si>
  <si>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</si>
  <si>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</si>
  <si>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</si>
  <si>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</si>
  <si>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</si>
  <si>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</si>
  <si>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</si>
  <si>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</si>
  <si>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</si>
  <si>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</si>
  <si>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</si>
  <si>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</si>
  <si>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</si>
  <si>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</si>
  <si>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</si>
  <si>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</si>
  <si>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</si>
  <si>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</si>
  <si>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</si>
  <si>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</si>
  <si>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</si>
  <si>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</si>
  <si>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</si>
  <si>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</si>
  <si>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</si>
  <si>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</si>
  <si>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</si>
  <si>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</si>
  <si>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</si>
  <si>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</si>
  <si>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</si>
  <si>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</si>
  <si>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</si>
  <si>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</si>
  <si>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</si>
  <si>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</si>
  <si>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</si>
  <si>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</si>
  <si>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</si>
  <si>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</si>
  <si>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</si>
  <si>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</si>
  <si>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</si>
  <si>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</si>
  <si>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</si>
  <si>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</si>
  <si>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</si>
  <si>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</si>
  <si>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</si>
  <si>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</si>
  <si>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</si>
  <si>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</si>
  <si>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</si>
  <si>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</si>
  <si>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</si>
  <si>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</si>
  <si>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</si>
  <si>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</si>
  <si>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</si>
  <si>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</si>
  <si>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</si>
  <si>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</si>
  <si>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</si>
  <si>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</si>
  <si>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</si>
  <si>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</si>
  <si>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</si>
  <si>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</si>
  <si>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</si>
  <si>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</si>
  <si>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</si>
  <si>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</si>
  <si>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</si>
  <si>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</si>
  <si>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</si>
  <si>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</si>
  <si>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</si>
  <si>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</si>
  <si>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</si>
  <si>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</si>
  <si>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</si>
  <si>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</si>
  <si>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</si>
  <si>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</si>
  <si>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</si>
  <si>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</si>
  <si>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</si>
  <si>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</si>
  <si>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</si>
  <si>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</si>
  <si>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</si>
  <si>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</si>
  <si>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</si>
  <si>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</si>
  <si>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</si>
  <si>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</si>
  <si>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</si>
  <si>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</si>
  <si>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</si>
  <si>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</si>
  <si>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</si>
  <si>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</si>
  <si>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</si>
  <si>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</si>
  <si>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</si>
  <si>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</si>
  <si>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</si>
  <si>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</si>
  <si>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</si>
  <si>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</si>
  <si>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</si>
  <si>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</si>
  <si>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</si>
  <si>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</si>
  <si>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</si>
  <si>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</si>
  <si>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</si>
  <si>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</si>
  <si>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</si>
  <si>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</si>
  <si>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</si>
  <si>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</si>
  <si>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</si>
  <si>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</si>
  <si>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</si>
  <si>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</si>
  <si>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</si>
  <si>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</si>
  <si>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</si>
  <si>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</si>
  <si>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</si>
  <si>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</si>
  <si>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</si>
  <si>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</si>
  <si>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</si>
  <si>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</si>
  <si>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</si>
  <si>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</si>
  <si>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</si>
  <si>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</si>
  <si>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</si>
  <si>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</si>
  <si>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</si>
  <si>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</si>
  <si>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</si>
  <si>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</si>
  <si>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</si>
  <si>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</si>
  <si>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</si>
  <si>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</si>
  <si>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</si>
  <si>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</si>
  <si>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</si>
  <si>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</si>
  <si>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</si>
  <si>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</si>
  <si>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</si>
  <si>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</si>
  <si>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</si>
  <si>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</si>
  <si>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</si>
  <si>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</si>
  <si>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</si>
  <si>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</si>
  <si>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</si>
  <si>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</si>
  <si>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</si>
  <si>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</si>
  <si>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</si>
  <si>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</si>
  <si>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</si>
  <si>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</si>
  <si>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</si>
  <si>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</si>
  <si>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</si>
  <si>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</si>
  <si>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</si>
  <si>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</si>
  <si>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</si>
  <si>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</si>
  <si>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</si>
  <si>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</si>
  <si>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</si>
  <si>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</si>
  <si>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</si>
  <si>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</si>
  <si>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</si>
  <si>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</si>
  <si>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</si>
  <si>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</si>
  <si>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</si>
  <si>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</si>
  <si>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</si>
  <si>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</si>
  <si>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</si>
  <si>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</si>
  <si>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</si>
  <si>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</si>
  <si>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</si>
  <si>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</si>
  <si>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</si>
  <si>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</si>
  <si>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</si>
  <si>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</si>
  <si>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</si>
  <si>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</si>
  <si>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</si>
  <si>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</si>
  <si>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</si>
  <si>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</si>
  <si>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</si>
  <si>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</si>
  <si>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</si>
  <si>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</si>
  <si>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</si>
  <si>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</si>
  <si>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</si>
  <si>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</si>
  <si>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</si>
  <si>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</si>
  <si>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</si>
  <si>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</si>
  <si>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</si>
  <si>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</si>
  <si>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</si>
  <si>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</si>
  <si>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</si>
  <si>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</si>
  <si>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</si>
  <si>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</si>
  <si>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</si>
  <si>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</si>
  <si>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</si>
  <si>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</si>
  <si>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</si>
  <si>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</si>
  <si>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</si>
  <si>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</si>
  <si>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</si>
  <si>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</si>
  <si>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</si>
  <si>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</si>
  <si>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</si>
  <si>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</si>
  <si>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</si>
  <si>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</si>
  <si>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</si>
  <si>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</si>
  <si>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</si>
  <si>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</si>
  <si>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</si>
  <si>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</si>
  <si>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</si>
  <si>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</si>
  <si>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</si>
  <si>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</si>
  <si>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</si>
  <si>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</si>
  <si>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</si>
  <si>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</si>
  <si>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</si>
  <si>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</si>
  <si>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</si>
  <si>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</si>
  <si>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</si>
  <si>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</si>
  <si>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</si>
  <si>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</si>
  <si>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</si>
  <si>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</si>
  <si>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</si>
  <si>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</si>
  <si>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</si>
  <si>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</si>
  <si>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</si>
  <si>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</si>
  <si>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</si>
  <si>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</si>
  <si>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</si>
  <si>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</si>
  <si>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</si>
  <si>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</si>
  <si>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</si>
  <si>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</si>
  <si>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</si>
  <si>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</si>
  <si>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</si>
  <si>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</si>
  <si>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</si>
  <si>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</si>
  <si>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</si>
  <si>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</si>
  <si>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</si>
  <si>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</si>
  <si>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</si>
  <si>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</si>
  <si>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</si>
  <si>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</si>
  <si>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</si>
  <si>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</si>
  <si>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</si>
  <si>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</si>
  <si>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</si>
  <si>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</si>
  <si>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</si>
  <si>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</si>
  <si>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</si>
  <si>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</si>
  <si>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</si>
  <si>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</si>
  <si>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</si>
  <si>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</si>
  <si>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</si>
  <si>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</si>
  <si>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</si>
  <si>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</si>
  <si>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</si>
  <si>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</si>
  <si>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</si>
  <si>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</si>
  <si>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</si>
  <si>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</si>
  <si>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</si>
  <si>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</si>
  <si>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</si>
  <si>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</si>
  <si>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</si>
  <si>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</si>
  <si>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</si>
  <si>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</si>
  <si>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</si>
  <si>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</si>
  <si>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</si>
  <si>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</si>
  <si>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</si>
  <si>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</si>
  <si>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</si>
  <si>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</si>
  <si>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</si>
  <si>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</si>
  <si>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</si>
  <si>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</si>
  <si>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</si>
  <si>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</si>
  <si>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</si>
  <si>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</si>
  <si>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</si>
  <si>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</si>
  <si>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</si>
  <si>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</si>
  <si>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</si>
  <si>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</si>
  <si>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</si>
  <si>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</si>
  <si>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</si>
  <si>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</si>
  <si>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</si>
  <si>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</si>
  <si>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</si>
  <si>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</si>
  <si>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</si>
  <si>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</si>
  <si>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</si>
  <si>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</si>
  <si>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</si>
  <si>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</si>
  <si>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</si>
  <si>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</si>
  <si>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</si>
  <si>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</si>
  <si>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</si>
  <si>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</si>
  <si>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</si>
  <si>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</si>
  <si>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</si>
  <si>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</si>
  <si>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</si>
  <si>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</si>
  <si>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</si>
  <si>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</si>
  <si>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</si>
  <si>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</si>
  <si>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</si>
  <si>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</si>
  <si>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</si>
  <si>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</si>
  <si>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</si>
  <si>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</si>
  <si>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</si>
  <si>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</si>
  <si>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</si>
  <si>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</si>
  <si>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</si>
  <si>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</si>
  <si>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</si>
  <si>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</si>
  <si>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</si>
  <si>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</si>
  <si>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</si>
  <si>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</si>
  <si>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</si>
  <si>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</si>
  <si>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</si>
  <si>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</si>
  <si>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</si>
  <si>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</si>
  <si>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</si>
  <si>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</si>
  <si>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</si>
  <si>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</si>
  <si>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</si>
  <si>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</si>
  <si>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</si>
  <si>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</si>
  <si>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</si>
  <si>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</si>
  <si>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</si>
  <si>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</si>
  <si>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</si>
  <si>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</si>
  <si>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</si>
  <si>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</si>
  <si>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</si>
  <si>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</si>
  <si>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</si>
  <si>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</si>
  <si>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</si>
  <si>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</si>
  <si>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</si>
  <si>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</si>
  <si>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</si>
  <si>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</si>
  <si>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</si>
  <si>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</si>
  <si>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</si>
  <si>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</si>
  <si>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</si>
  <si>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</si>
  <si>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</si>
  <si>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</si>
  <si>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</si>
  <si>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</si>
  <si>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</si>
  <si>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</si>
  <si>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</si>
  <si>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</si>
  <si>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</si>
  <si>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</si>
  <si>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</si>
  <si>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</si>
  <si>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</si>
  <si>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</si>
  <si>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</si>
  <si>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</si>
  <si>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</si>
  <si>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</si>
  <si>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</si>
  <si>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</si>
  <si>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</si>
  <si>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</si>
  <si>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</si>
  <si>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</si>
  <si>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</si>
  <si>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</si>
  <si>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</si>
  <si>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</si>
  <si>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</si>
  <si>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</si>
  <si>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</si>
  <si>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</si>
  <si>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</si>
  <si>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</si>
  <si>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</si>
  <si>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</si>
  <si>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</si>
  <si>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</si>
  <si>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</si>
  <si>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</si>
  <si>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</si>
  <si>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</si>
  <si>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</si>
  <si>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</si>
  <si>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</si>
  <si>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</si>
  <si>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</si>
  <si>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</si>
  <si>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</si>
  <si>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</si>
  <si>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</si>
  <si>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</si>
  <si>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</si>
  <si>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</si>
  <si>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</si>
  <si>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</si>
  <si>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</si>
  <si>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</si>
  <si>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</si>
  <si>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</si>
  <si>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</si>
  <si>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</si>
  <si>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</si>
  <si>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</si>
  <si>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</si>
  <si>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</si>
  <si>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</si>
  <si>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</si>
  <si>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</si>
  <si>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</si>
  <si>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</si>
  <si>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</si>
  <si>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</si>
  <si>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</si>
  <si>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</si>
  <si>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</si>
  <si>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</si>
  <si>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</si>
  <si>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</si>
  <si>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</si>
  <si>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</si>
  <si>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</si>
  <si>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</si>
  <si>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</si>
  <si>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</si>
  <si>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</si>
  <si>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</si>
  <si>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</si>
  <si>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</si>
  <si>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</si>
  <si>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</si>
  <si>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</si>
  <si>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</si>
  <si>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</si>
  <si>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</si>
  <si>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</si>
  <si>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</si>
  <si>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</si>
  <si>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</si>
  <si>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</si>
  <si>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</si>
  <si>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</si>
  <si>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</si>
  <si>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</si>
  <si>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</si>
  <si>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</si>
  <si>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</si>
  <si>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</si>
  <si>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</si>
  <si>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</si>
  <si>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</si>
  <si>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</si>
  <si>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</si>
  <si>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</si>
  <si>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</si>
  <si>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</si>
  <si>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</si>
  <si>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</si>
  <si>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</si>
  <si>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</si>
  <si>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</si>
  <si>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</si>
  <si>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</si>
  <si>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</si>
  <si>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</si>
  <si>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</si>
  <si>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</si>
  <si>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</si>
  <si>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</si>
  <si>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</si>
  <si>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</si>
  <si>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</si>
  <si>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</si>
  <si>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</si>
  <si>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</si>
  <si>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</si>
  <si>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</si>
  <si>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</si>
  <si>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</si>
  <si>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</si>
  <si>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</si>
  <si>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</si>
  <si>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</si>
  <si>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</si>
  <si>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</si>
  <si>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</si>
  <si>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</si>
  <si>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</si>
  <si>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</si>
  <si>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</si>
  <si>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</si>
  <si>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</si>
  <si>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</si>
  <si>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</si>
  <si>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</si>
  <si>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</si>
  <si>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</si>
  <si>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</si>
  <si>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</si>
  <si>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</si>
  <si>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</si>
  <si>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</si>
  <si>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</si>
  <si>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</si>
  <si>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</si>
  <si>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</si>
  <si>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</si>
  <si>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</si>
  <si>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</si>
  <si>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</si>
  <si>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</si>
  <si>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</si>
  <si>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</si>
  <si>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</si>
  <si>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</si>
  <si>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</si>
  <si>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</si>
  <si>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</si>
  <si>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</si>
  <si>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</si>
  <si>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</si>
  <si>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</si>
  <si>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</si>
  <si>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</si>
  <si>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</si>
  <si>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</si>
  <si>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</si>
  <si>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</si>
  <si>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</si>
  <si>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</si>
  <si>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</si>
  <si>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</si>
  <si>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</si>
  <si>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</si>
  <si>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</si>
  <si>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</si>
  <si>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</si>
  <si>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</si>
  <si>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</si>
  <si>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</si>
  <si>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</si>
  <si>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</si>
  <si>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</si>
  <si>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</si>
  <si>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</si>
  <si>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</si>
  <si>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</si>
  <si>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</si>
  <si>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</si>
  <si>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</si>
  <si>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</si>
  <si>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</si>
  <si>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</si>
  <si>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</si>
  <si>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</si>
  <si>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</si>
  <si>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</si>
  <si>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</si>
  <si>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</si>
  <si>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</si>
  <si>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</si>
  <si>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</si>
  <si>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</si>
  <si>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</si>
  <si>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</si>
  <si>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</si>
  <si>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</si>
  <si>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</si>
  <si>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</si>
  <si>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</si>
  <si>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</si>
  <si>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</si>
  <si>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</si>
  <si>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</si>
  <si>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</si>
  <si>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</si>
  <si>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</si>
  <si>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</si>
  <si>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</si>
  <si>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</si>
  <si>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</si>
  <si>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</si>
  <si>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</si>
  <si>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</si>
  <si>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</si>
  <si>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</si>
  <si>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</si>
  <si>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</si>
  <si>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</si>
  <si>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</si>
  <si>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</si>
  <si>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</si>
  <si>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</si>
  <si>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</si>
  <si>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</si>
  <si>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</si>
  <si>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</si>
  <si>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</si>
  <si>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</si>
  <si>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</si>
  <si>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</si>
  <si>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</si>
  <si>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</si>
  <si>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</si>
  <si>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</si>
  <si>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</si>
  <si>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</si>
  <si>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</si>
  <si>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</si>
  <si>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</si>
  <si>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</si>
  <si>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</si>
  <si>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</si>
  <si>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</si>
  <si>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</si>
  <si>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</si>
  <si>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</si>
  <si>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</si>
  <si>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</si>
  <si>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</si>
  <si>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</si>
  <si>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</si>
  <si>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</si>
  <si>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</si>
  <si>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</si>
  <si>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</si>
  <si>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</si>
  <si>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</si>
  <si>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</si>
  <si>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</si>
  <si>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</si>
  <si>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</si>
  <si>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</si>
  <si>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</si>
  <si>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</si>
  <si>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</si>
  <si>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</si>
  <si>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</si>
  <si>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</si>
  <si>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</si>
  <si>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</si>
  <si>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</si>
  <si>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</si>
  <si>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</si>
  <si>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</si>
  <si>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</si>
  <si>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</si>
  <si>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</si>
  <si>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</si>
  <si>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</si>
  <si>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</si>
  <si>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</si>
  <si>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</si>
  <si>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</si>
  <si>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</si>
  <si>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</si>
  <si>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</si>
  <si>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</si>
  <si>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</si>
  <si>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</si>
  <si>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</si>
  <si>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</si>
  <si>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</si>
  <si>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</si>
  <si>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</si>
  <si>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</si>
  <si>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</si>
  <si>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</si>
  <si>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</si>
  <si>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</si>
  <si>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</si>
  <si>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</si>
  <si>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</si>
  <si>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</si>
  <si>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</si>
  <si>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</si>
  <si>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</si>
  <si>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</si>
  <si>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</si>
  <si>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</si>
  <si>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</si>
  <si>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</si>
  <si>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</si>
  <si>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</si>
  <si>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</si>
  <si>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</si>
  <si>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</si>
  <si>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</si>
  <si>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</si>
  <si>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</si>
  <si>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</si>
  <si>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</si>
  <si>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</si>
  <si>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</si>
  <si>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</si>
  <si>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</si>
  <si>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</si>
  <si>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</si>
  <si>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</si>
  <si>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</si>
  <si>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</si>
  <si>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</si>
  <si>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</si>
  <si>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</si>
  <si>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</si>
  <si>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</si>
  <si>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</si>
  <si>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</si>
  <si>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</si>
  <si>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</si>
  <si>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</si>
  <si>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</si>
  <si>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</si>
  <si>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</si>
  <si>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</si>
  <si>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</si>
  <si>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</si>
  <si>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</si>
  <si>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</si>
  <si>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</si>
  <si>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</si>
  <si>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</si>
  <si>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</si>
  <si>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</si>
  <si>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</si>
  <si>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</si>
  <si>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</si>
  <si>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</si>
  <si>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</si>
  <si>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</si>
  <si>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</si>
  <si>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</si>
  <si>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</si>
  <si>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</si>
  <si>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</si>
  <si>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</si>
  <si>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</si>
  <si>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</si>
  <si>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</si>
  <si>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</si>
  <si>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</si>
  <si>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</si>
  <si>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</si>
  <si>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</si>
  <si>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</si>
  <si>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</si>
  <si>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</si>
  <si>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</si>
  <si>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</si>
  <si>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</si>
  <si>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</si>
  <si>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</si>
  <si>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</si>
  <si>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</si>
  <si>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</si>
  <si>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</si>
  <si>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</si>
  <si>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</si>
  <si>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</si>
  <si>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</si>
  <si>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</si>
  <si>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</si>
  <si>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</si>
  <si>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</si>
  <si>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</si>
  <si>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</si>
  <si>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</si>
  <si>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</si>
  <si>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</si>
  <si>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</si>
  <si>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</si>
  <si>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</si>
  <si>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</si>
  <si>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</si>
  <si>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</si>
  <si>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</si>
  <si>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</si>
  <si>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</si>
  <si>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</si>
  <si>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</si>
  <si>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</si>
  <si>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</si>
  <si>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</si>
  <si>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</si>
  <si>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</si>
  <si>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</si>
  <si>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</si>
  <si>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</si>
  <si>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</si>
  <si>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</si>
  <si>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</si>
  <si>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</si>
  <si>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</si>
  <si>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</si>
  <si>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</si>
  <si>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</si>
  <si>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</si>
  <si>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</si>
  <si>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</si>
  <si>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</si>
  <si>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</si>
  <si>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</si>
  <si>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</si>
  <si>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</si>
  <si>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</si>
  <si>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</si>
  <si>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</si>
  <si>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</si>
  <si>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</si>
  <si>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</si>
  <si>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</si>
  <si>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</si>
  <si>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</si>
  <si>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</si>
  <si>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</si>
  <si>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</si>
  <si>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</si>
  <si>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</si>
  <si>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</si>
  <si>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</si>
  <si>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</si>
  <si>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</si>
  <si>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</si>
  <si>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</si>
  <si>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</si>
  <si>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</si>
  <si>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</si>
  <si>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</si>
  <si>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</si>
  <si>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</si>
  <si>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</si>
  <si>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</si>
  <si>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</si>
  <si>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</si>
  <si>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</si>
  <si>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</si>
  <si>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</si>
  <si>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</si>
  <si>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</si>
  <si>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</si>
  <si>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</si>
  <si>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</si>
  <si>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</si>
  <si>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</si>
  <si>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</si>
  <si>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</si>
  <si>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</si>
  <si>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</si>
  <si>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</si>
  <si>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</si>
  <si>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</si>
  <si>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</si>
  <si>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</si>
  <si>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</si>
  <si>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</si>
  <si>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</si>
  <si>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</si>
  <si>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</si>
  <si>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</si>
  <si>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</si>
  <si>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</si>
  <si>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</si>
  <si>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</si>
  <si>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</si>
  <si>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</si>
  <si>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</si>
  <si>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</si>
  <si>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</si>
  <si>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</si>
  <si>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</si>
  <si>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</si>
  <si>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</si>
  <si>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</si>
  <si>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</si>
  <si>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</si>
  <si>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</si>
  <si>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</si>
  <si>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</si>
  <si>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</si>
  <si>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</si>
  <si>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</si>
  <si>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</si>
  <si>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</si>
  <si>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</si>
  <si>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</si>
  <si>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</si>
  <si>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</si>
  <si>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</si>
  <si>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</si>
  <si>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</si>
  <si>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</si>
  <si>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</si>
  <si>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</si>
  <si>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</si>
  <si>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</si>
  <si>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</si>
  <si>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</si>
  <si>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</si>
  <si>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</si>
  <si>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</si>
  <si>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</si>
  <si>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</si>
  <si>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</si>
  <si>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</si>
  <si>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</si>
  <si>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</si>
  <si>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</si>
  <si>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</si>
  <si>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</si>
  <si>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</si>
  <si>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</si>
  <si>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</si>
  <si>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</si>
  <si>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</si>
  <si>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</si>
  <si>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</si>
  <si>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</si>
  <si>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</si>
  <si>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</si>
  <si>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</si>
  <si>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</si>
  <si>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</si>
  <si>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</si>
  <si>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</si>
  <si>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</si>
  <si>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</si>
  <si>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</si>
  <si>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</si>
  <si>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</si>
  <si>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</si>
  <si>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</si>
  <si>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</si>
  <si>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</si>
  <si>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</si>
  <si>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</si>
  <si>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</si>
  <si>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</si>
  <si>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</si>
  <si>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</si>
  <si>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</si>
  <si>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</si>
  <si>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</si>
  <si>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</si>
  <si>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</si>
  <si>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</si>
  <si>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</si>
  <si>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</si>
  <si>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</si>
  <si>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</si>
  <si>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</si>
  <si>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</si>
  <si>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</si>
  <si>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</si>
  <si>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</si>
  <si>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</si>
  <si>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</si>
  <si>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</si>
  <si>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</si>
  <si>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</si>
  <si>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</si>
  <si>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</si>
  <si>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</si>
  <si>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</si>
  <si>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</si>
  <si>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</si>
  <si>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</si>
  <si>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</si>
  <si>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</si>
  <si>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</si>
  <si>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</si>
  <si>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</si>
  <si>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</si>
  <si>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</si>
  <si>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</si>
  <si>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</si>
  <si>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</si>
  <si>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</si>
  <si>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</si>
  <si>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</si>
  <si>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</si>
  <si>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</si>
  <si>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</si>
  <si>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</si>
  <si>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</si>
  <si>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</si>
  <si>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</si>
  <si>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</si>
  <si>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</si>
  <si>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</si>
  <si>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</si>
  <si>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</si>
  <si>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</si>
  <si>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</si>
  <si>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</si>
  <si>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</si>
  <si>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</si>
  <si>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</si>
  <si>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</si>
  <si>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</si>
  <si>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</si>
  <si>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</si>
  <si>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</si>
  <si>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</si>
  <si>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</si>
  <si>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</si>
  <si>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</si>
  <si>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</si>
  <si>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</si>
  <si>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</si>
  <si>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</si>
  <si>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</si>
  <si>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</si>
  <si>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</si>
  <si>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</si>
  <si>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</si>
  <si>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</si>
  <si>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</si>
  <si>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</si>
  <si>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</si>
  <si>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</si>
  <si>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</si>
  <si>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</si>
  <si>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</si>
  <si>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</si>
  <si>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</si>
  <si>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</si>
  <si>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</si>
  <si>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</si>
  <si>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</si>
  <si>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</si>
  <si>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</si>
  <si>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</si>
  <si>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</si>
  <si>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</si>
  <si>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</si>
  <si>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</si>
  <si>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</si>
  <si>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</si>
  <si>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</si>
  <si>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</si>
  <si>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</si>
  <si>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</si>
  <si>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</si>
  <si>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</si>
  <si>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</si>
  <si>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</si>
  <si>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</si>
  <si>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</si>
  <si>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</si>
  <si>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</si>
  <si>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</si>
  <si>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</si>
  <si>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</si>
  <si>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</si>
  <si>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</si>
  <si>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</si>
  <si>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</si>
  <si>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</si>
  <si>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</si>
  <si>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</si>
  <si>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</si>
  <si>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</si>
  <si>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</si>
  <si>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</si>
  <si>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</si>
  <si>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</si>
  <si>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</si>
  <si>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</si>
  <si>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</si>
  <si>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</si>
  <si>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</si>
  <si>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</si>
  <si>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</si>
  <si>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</si>
  <si>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</si>
  <si>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</si>
  <si>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</si>
  <si>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</si>
  <si>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</si>
  <si>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</si>
  <si>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</si>
  <si>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</si>
  <si>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</si>
  <si>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</si>
  <si>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</si>
  <si>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</si>
  <si>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</si>
  <si>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</si>
  <si>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</si>
  <si>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</si>
  <si>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</si>
  <si>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</si>
  <si>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</si>
  <si>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</si>
  <si>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</si>
  <si>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</si>
  <si>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</si>
  <si>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</si>
  <si>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</si>
  <si>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</si>
  <si>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</si>
  <si>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</si>
  <si>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</si>
  <si>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</si>
  <si>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</si>
  <si>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</si>
  <si>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</si>
  <si>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</si>
  <si>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</si>
  <si>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</si>
  <si>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</si>
  <si>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</si>
  <si>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</si>
  <si>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</si>
  <si>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</si>
  <si>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</si>
  <si>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</si>
  <si>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</si>
  <si>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</si>
  <si>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</si>
  <si>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</si>
  <si>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</si>
  <si>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</si>
  <si>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</si>
  <si>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</si>
  <si>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</si>
  <si>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</si>
  <si>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</si>
  <si>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</si>
  <si>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</si>
  <si>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</si>
  <si>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</si>
  <si>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</si>
  <si>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</si>
  <si>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</si>
  <si>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</si>
  <si>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</si>
  <si>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</si>
  <si>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</si>
  <si>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</si>
  <si>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</si>
  <si>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</si>
  <si>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</si>
  <si>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</si>
  <si>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</si>
  <si>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</si>
  <si>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</si>
  <si>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</si>
  <si>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</si>
  <si>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</si>
  <si>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</si>
  <si>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</si>
  <si>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</si>
  <si>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</si>
  <si>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</si>
  <si>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</si>
  <si>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</si>
  <si>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</si>
  <si>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</si>
  <si>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</si>
  <si>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</si>
  <si>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</si>
  <si>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</si>
  <si>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</si>
  <si>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</si>
  <si>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</si>
  <si>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</si>
  <si>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</si>
  <si>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</si>
  <si>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</si>
  <si>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</si>
  <si>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</si>
  <si>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</si>
  <si>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</si>
  <si>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</si>
  <si>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</si>
  <si>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</si>
  <si>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</si>
  <si>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</si>
  <si>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</si>
  <si>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</si>
  <si>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</si>
  <si>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</si>
  <si>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</si>
  <si>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</si>
  <si>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</si>
  <si>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</si>
  <si>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</si>
  <si>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</si>
  <si>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</si>
  <si>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</si>
  <si>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</si>
  <si>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</si>
  <si>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</si>
  <si>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</si>
  <si>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</si>
  <si>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</si>
  <si>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</si>
  <si>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</si>
  <si>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</si>
  <si>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</si>
  <si>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</si>
  <si>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</si>
  <si>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</si>
  <si>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</si>
  <si>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</si>
  <si>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</si>
  <si>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</si>
  <si>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</si>
  <si>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</si>
  <si>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</si>
  <si>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</si>
  <si>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</si>
  <si>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</si>
  <si>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</si>
  <si>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</si>
  <si>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</si>
  <si>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</si>
  <si>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</si>
  <si>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</si>
  <si>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</si>
  <si>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</si>
  <si>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</si>
  <si>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</si>
  <si>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</si>
  <si>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</si>
  <si>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</si>
  <si>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</si>
  <si>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</si>
  <si>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</si>
  <si>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</si>
  <si>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</si>
  <si>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</si>
  <si>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</si>
  <si>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</si>
  <si>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</si>
  <si>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</si>
  <si>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</si>
  <si>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</si>
  <si>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</si>
  <si>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</si>
  <si>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</si>
  <si>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</si>
  <si>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</si>
  <si>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</si>
  <si>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</si>
  <si>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</si>
  <si>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</si>
  <si>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</si>
  <si>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</si>
  <si>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</si>
  <si>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</si>
  <si>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</si>
  <si>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</si>
  <si>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</si>
  <si>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</si>
  <si>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</si>
  <si>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</si>
  <si>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</si>
  <si>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</si>
  <si>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</si>
  <si>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</si>
  <si>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</si>
  <si>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</si>
  <si>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</si>
  <si>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</si>
  <si>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</si>
  <si>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</si>
  <si>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</si>
  <si>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</si>
  <si>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</si>
  <si>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</si>
  <si>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</si>
  <si>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</si>
  <si>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</si>
  <si>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</si>
  <si>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</si>
  <si>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</si>
  <si>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</si>
  <si>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</si>
  <si>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</si>
  <si>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</si>
  <si>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</si>
  <si>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</si>
  <si>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</si>
  <si>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</si>
  <si>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</si>
  <si>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</si>
  <si>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</si>
  <si>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</si>
  <si>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</si>
  <si>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</si>
  <si>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</si>
  <si>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</si>
  <si>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</si>
  <si>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</si>
  <si>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</si>
  <si>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</si>
  <si>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</si>
  <si>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</si>
  <si>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</si>
  <si>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</si>
  <si>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</si>
  <si>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</si>
  <si>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</si>
  <si>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</si>
  <si>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</si>
  <si>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</si>
  <si>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</si>
  <si>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</si>
  <si>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</si>
  <si>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</si>
  <si>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</si>
  <si>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</si>
  <si>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</si>
  <si>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</si>
  <si>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</si>
  <si>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</si>
  <si>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</si>
  <si>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</si>
  <si>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</si>
  <si>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</si>
  <si>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</si>
  <si>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</si>
  <si>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</si>
  <si>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</si>
  <si>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</si>
  <si>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</si>
  <si>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</si>
  <si>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</si>
  <si>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</si>
  <si>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</si>
  <si>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</si>
  <si>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</si>
  <si>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</si>
  <si>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</si>
  <si>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</si>
  <si>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</si>
  <si>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</si>
  <si>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</si>
  <si>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</si>
  <si>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</si>
  <si>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</si>
  <si>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</si>
  <si>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</si>
  <si>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</si>
  <si>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</si>
  <si>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</si>
  <si>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</si>
  <si>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</si>
  <si>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</si>
  <si>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</si>
  <si>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</si>
  <si>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</si>
  <si>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</si>
  <si>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</si>
  <si>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</si>
  <si>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</si>
  <si>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</si>
  <si>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</si>
  <si>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</si>
  <si>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</si>
  <si>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</si>
  <si>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</si>
  <si>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</si>
  <si>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</si>
  <si>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</si>
  <si>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</si>
  <si>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</si>
  <si>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</si>
  <si>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</si>
  <si>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</si>
  <si>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</si>
  <si>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</si>
  <si>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</si>
  <si>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</si>
  <si>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</si>
  <si>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</si>
  <si>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</si>
  <si>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</si>
  <si>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</si>
  <si>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</si>
  <si>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</si>
  <si>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</si>
  <si>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</si>
  <si>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</si>
  <si>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</si>
  <si>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</si>
  <si>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</si>
  <si>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</si>
  <si>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</si>
  <si>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</si>
  <si>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</si>
  <si>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</si>
  <si>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</si>
  <si>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</si>
  <si>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</si>
  <si>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</si>
  <si>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</si>
  <si>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</si>
  <si>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</si>
  <si>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</si>
  <si>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</si>
  <si>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</si>
  <si>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</si>
  <si>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</si>
  <si>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</si>
  <si>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</si>
  <si>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</si>
  <si>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</si>
  <si>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</si>
  <si>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</si>
  <si>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</si>
  <si>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</si>
  <si>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</si>
  <si>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</si>
  <si>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</si>
  <si>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</si>
  <si>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</si>
  <si>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</si>
  <si>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</si>
  <si>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</si>
  <si>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</si>
  <si>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</si>
  <si>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</si>
  <si>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</si>
  <si>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</si>
  <si>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</si>
  <si>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</si>
  <si>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</si>
  <si>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</si>
  <si>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</si>
  <si>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</si>
  <si>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</si>
  <si>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</si>
  <si>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</si>
  <si>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</si>
  <si>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</si>
  <si>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</si>
  <si>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</si>
  <si>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</si>
  <si>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</si>
  <si>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</si>
  <si>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</si>
  <si>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</si>
  <si>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</si>
  <si>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</si>
  <si>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</si>
  <si>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</si>
  <si>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</si>
  <si>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</si>
  <si>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</si>
  <si>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</si>
  <si>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</si>
  <si>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</si>
  <si>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</si>
  <si>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</si>
  <si>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</si>
  <si>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</si>
  <si>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</si>
  <si>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</si>
  <si>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</si>
  <si>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</si>
  <si>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</si>
  <si>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</si>
  <si>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</si>
  <si>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</si>
  <si>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</si>
  <si>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</si>
  <si>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</si>
  <si>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</si>
  <si>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</si>
  <si>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</si>
  <si>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</si>
  <si>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</si>
  <si>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</si>
  <si>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</si>
  <si>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</si>
  <si>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</si>
  <si>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</si>
  <si>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</si>
  <si>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</si>
  <si>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</si>
  <si>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</si>
  <si>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</si>
  <si>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</si>
  <si>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</si>
  <si>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</si>
  <si>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</si>
  <si>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</si>
  <si>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</si>
  <si>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</si>
  <si>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</si>
  <si>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</si>
  <si>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</si>
  <si>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</si>
  <si>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</si>
  <si>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</si>
  <si>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</si>
  <si>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</si>
  <si>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</si>
  <si>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</si>
  <si>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</si>
  <si>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</si>
  <si>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</si>
  <si>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</si>
  <si>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</si>
  <si>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</si>
  <si>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</si>
  <si>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</si>
  <si>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</si>
  <si>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</si>
  <si>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</si>
  <si>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</si>
  <si>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</si>
  <si>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</si>
  <si>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</si>
  <si>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</si>
  <si>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</si>
  <si>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</si>
  <si>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</si>
  <si>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</si>
  <si>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</si>
  <si>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</si>
  <si>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</si>
  <si>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</si>
  <si>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</si>
  <si>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</si>
  <si>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</si>
  <si>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</si>
  <si>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</si>
  <si>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</si>
  <si>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</si>
  <si>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</si>
  <si>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</si>
  <si>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</si>
  <si>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</si>
  <si>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</si>
  <si>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</si>
  <si>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</si>
  <si>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</si>
  <si>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</si>
  <si>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</si>
  <si>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</si>
  <si>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</si>
  <si>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</si>
  <si>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</si>
  <si>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</si>
  <si>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</si>
  <si>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</si>
  <si>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</si>
  <si>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</si>
  <si>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</si>
  <si>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</si>
  <si>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</si>
  <si>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</si>
  <si>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</si>
  <si>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</si>
  <si>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</si>
  <si>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</si>
  <si>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</si>
  <si>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</si>
  <si>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</si>
  <si>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</si>
  <si>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</si>
  <si>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</si>
  <si>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</si>
  <si>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</si>
  <si>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</si>
  <si>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</si>
  <si>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</si>
  <si>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</si>
  <si>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</si>
  <si>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</si>
  <si>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</si>
  <si>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</si>
  <si>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</si>
  <si>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</si>
  <si>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</si>
  <si>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</si>
  <si>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</si>
  <si>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</si>
  <si>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</si>
  <si>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</si>
  <si>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</si>
  <si>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</si>
  <si>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</si>
  <si>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</si>
  <si>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</si>
  <si>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</si>
  <si>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</si>
  <si>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</si>
  <si>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</si>
  <si>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</si>
  <si>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</si>
  <si>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</si>
  <si>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</si>
  <si>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</si>
  <si>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</si>
  <si>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</si>
  <si>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</si>
  <si>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</si>
  <si>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</si>
  <si>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</si>
  <si>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</si>
  <si>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</si>
  <si>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</si>
  <si>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</si>
  <si>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</si>
  <si>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</si>
  <si>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</si>
  <si>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</si>
  <si>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</si>
  <si>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</si>
  <si>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</si>
  <si>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</si>
  <si>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</si>
  <si>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</si>
  <si>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</si>
  <si>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</si>
  <si>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</si>
  <si>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</si>
  <si>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</si>
  <si>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</si>
  <si>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</si>
  <si>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</si>
  <si>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</si>
  <si>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</si>
  <si>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</si>
  <si>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</si>
  <si>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</si>
  <si>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</si>
  <si>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</si>
  <si>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</si>
  <si>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</si>
  <si>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</si>
  <si>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</si>
  <si>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</si>
  <si>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</si>
  <si>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</si>
  <si>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</si>
  <si>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</si>
  <si>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</si>
  <si>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</si>
  <si>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</si>
  <si>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</si>
  <si>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</si>
  <si>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</si>
  <si>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</si>
  <si>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</si>
  <si>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</si>
  <si>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</si>
  <si>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</si>
  <si>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</si>
  <si>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</si>
  <si>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</si>
  <si>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</si>
  <si>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</si>
  <si>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</si>
  <si>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</si>
  <si>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</si>
  <si>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</si>
  <si>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</si>
  <si>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</si>
  <si>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</si>
  <si>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</si>
  <si>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</si>
  <si>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</si>
  <si>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</si>
  <si>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</si>
  <si>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</si>
  <si>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</si>
  <si>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</si>
  <si>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</si>
  <si>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</si>
  <si>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</si>
  <si>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</si>
  <si>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</si>
  <si>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</si>
  <si>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</si>
  <si>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</si>
  <si>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</si>
  <si>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</si>
  <si>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</si>
  <si>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</si>
  <si>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</si>
  <si>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</si>
  <si>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</si>
  <si>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</si>
  <si>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</si>
  <si>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</si>
  <si>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</si>
  <si>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</si>
  <si>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</si>
  <si>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</si>
  <si>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</si>
  <si>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</si>
  <si>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</si>
  <si>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</si>
  <si>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</si>
  <si>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</si>
  <si>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</si>
  <si>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</si>
  <si>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</si>
  <si>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</si>
  <si>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</si>
  <si>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</si>
  <si>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</si>
  <si>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</si>
  <si>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</si>
  <si>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</si>
  <si>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</si>
  <si>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</si>
  <si>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</si>
  <si>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</si>
  <si>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</si>
  <si>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</si>
  <si>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</si>
  <si>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</si>
  <si>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</si>
  <si>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</si>
  <si>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</si>
  <si>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</si>
  <si>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</si>
  <si>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</si>
  <si>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</si>
  <si>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</si>
  <si>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</si>
  <si>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</si>
  <si>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</si>
  <si>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</si>
  <si>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</si>
  <si>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</si>
  <si>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</si>
  <si>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</si>
  <si>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</si>
  <si>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</si>
  <si>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</si>
  <si>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</si>
  <si>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</si>
  <si>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</si>
  <si>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</si>
  <si>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</si>
  <si>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</si>
  <si>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</si>
  <si>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</si>
  <si>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</si>
  <si>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</si>
  <si>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</si>
  <si>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</si>
  <si>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</si>
  <si>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</si>
  <si>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</si>
  <si>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</si>
  <si>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</si>
  <si>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</si>
  <si>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</si>
  <si>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</si>
  <si>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</si>
  <si>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</si>
  <si>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</si>
  <si>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</si>
  <si>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</si>
  <si>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</si>
  <si>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</si>
  <si>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</si>
  <si>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</si>
  <si>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</si>
  <si>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</si>
  <si>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</si>
  <si>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</si>
  <si>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</si>
  <si>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</si>
  <si>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</si>
  <si>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</si>
  <si>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</si>
  <si>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</si>
  <si>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</si>
  <si>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</si>
  <si>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</si>
  <si>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</si>
  <si>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</si>
  <si>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</si>
  <si>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</si>
  <si>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</si>
  <si>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</si>
  <si>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</si>
  <si>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</si>
  <si>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</si>
  <si>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</si>
  <si>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</si>
  <si>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</si>
  <si>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</si>
  <si>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</si>
  <si>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</si>
  <si>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</si>
  <si>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</si>
  <si>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</si>
  <si>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</si>
  <si>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</si>
  <si>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</si>
  <si>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</si>
  <si>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</si>
  <si>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</si>
  <si>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</si>
  <si>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</si>
  <si>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</si>
  <si>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</si>
  <si>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</si>
  <si>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</si>
  <si>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</si>
  <si>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</si>
  <si>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</si>
  <si>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</si>
  <si>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</si>
  <si>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</si>
  <si>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</si>
  <si>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</si>
  <si>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</si>
  <si>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</si>
  <si>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</si>
  <si>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</si>
  <si>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</si>
  <si>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</si>
  <si>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</si>
  <si>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</si>
  <si>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</si>
  <si>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</si>
  <si>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</si>
  <si>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</si>
  <si>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</si>
  <si>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</si>
  <si>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</si>
  <si>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</si>
  <si>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</si>
  <si>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</si>
  <si>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</si>
  <si>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</si>
  <si>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</si>
  <si>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</si>
  <si>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</si>
  <si>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</si>
  <si>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</si>
  <si>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</si>
  <si>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</si>
  <si>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</si>
  <si>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</si>
  <si>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</si>
  <si>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</si>
  <si>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</si>
  <si>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</si>
  <si>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</si>
  <si>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</si>
  <si>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</si>
  <si>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</si>
  <si>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</si>
  <si>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</si>
  <si>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</si>
  <si>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</si>
  <si>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</si>
  <si>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</si>
  <si>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</si>
  <si>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</si>
  <si>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</si>
  <si>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</si>
  <si>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</si>
  <si>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</si>
  <si>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</si>
  <si>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</si>
  <si>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</si>
  <si>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</si>
  <si>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</si>
  <si>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</si>
  <si>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</si>
  <si>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</si>
  <si>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</si>
  <si>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</si>
  <si>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</si>
  <si>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</si>
  <si>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</si>
  <si>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</si>
  <si>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</si>
  <si>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</si>
  <si>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</si>
  <si>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</si>
  <si>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</si>
  <si>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</si>
  <si>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</si>
  <si>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</si>
  <si>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</si>
  <si>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</si>
  <si>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</si>
  <si>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</si>
  <si>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</si>
  <si>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</si>
  <si>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</si>
  <si>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</si>
  <si>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</si>
  <si>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</si>
  <si>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</si>
  <si>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</si>
  <si>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</si>
  <si>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</si>
  <si>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</si>
  <si>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</si>
  <si>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</si>
  <si>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</si>
  <si>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</si>
  <si>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</si>
  <si>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</si>
  <si>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</si>
  <si>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</si>
  <si>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</si>
  <si>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</si>
  <si>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</si>
  <si>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</si>
  <si>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</si>
  <si>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</si>
  <si>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</si>
  <si>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</si>
  <si>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</si>
  <si>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</si>
  <si>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</si>
  <si>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</si>
  <si>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</si>
  <si>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</si>
  <si>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</si>
  <si>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</si>
  <si>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</si>
  <si>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</si>
  <si>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</si>
  <si>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</si>
  <si>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</si>
  <si>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</si>
  <si>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</si>
  <si>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</si>
  <si>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</si>
  <si>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</si>
  <si>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</si>
  <si>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</si>
  <si>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</si>
  <si>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</si>
  <si>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</si>
  <si>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</si>
  <si>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</si>
  <si>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</si>
  <si>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</si>
  <si>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</si>
  <si>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</si>
  <si>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</si>
  <si>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</si>
  <si>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</si>
  <si>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</si>
  <si>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</si>
  <si>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</si>
  <si>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</si>
  <si>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</si>
  <si>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</si>
  <si>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</si>
  <si>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</si>
  <si>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</si>
  <si>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</si>
  <si>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</si>
  <si>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</si>
  <si>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</si>
  <si>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</si>
  <si>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</si>
  <si>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</si>
  <si>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</si>
  <si>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</si>
  <si>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</si>
  <si>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</si>
  <si>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</si>
  <si>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</si>
  <si>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</si>
  <si>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</si>
  <si>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</si>
  <si>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</si>
  <si>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</si>
  <si>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</si>
  <si>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</si>
  <si>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</si>
  <si>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</si>
  <si>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</si>
  <si>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</si>
  <si>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</si>
  <si>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</si>
  <si>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</si>
  <si>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</si>
  <si>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</si>
  <si>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</si>
  <si>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</si>
  <si>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</si>
  <si>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</si>
  <si>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</si>
  <si>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</si>
  <si>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</si>
  <si>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</si>
  <si>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</si>
  <si>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</si>
  <si>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</si>
  <si>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</si>
  <si>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</si>
  <si>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</si>
  <si>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</si>
  <si>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</si>
  <si>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</si>
  <si>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</si>
  <si>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</si>
  <si>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</si>
  <si>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</si>
  <si>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</si>
  <si>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</si>
  <si>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</si>
  <si>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</si>
  <si>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</si>
  <si>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</si>
  <si>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</si>
  <si>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</si>
  <si>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</si>
  <si>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</si>
  <si>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</si>
  <si>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</si>
  <si>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</si>
  <si>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</si>
  <si>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</si>
  <si>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</si>
  <si>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</si>
  <si>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</si>
  <si>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</si>
  <si>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</si>
  <si>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</si>
  <si>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</si>
  <si>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</si>
  <si>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</si>
  <si>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</si>
  <si>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</si>
  <si>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</si>
  <si>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</si>
  <si>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</si>
  <si>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</si>
  <si>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</si>
  <si>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</si>
  <si>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</si>
  <si>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</si>
  <si>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</si>
  <si>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</si>
  <si>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</si>
  <si>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</si>
  <si>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</si>
  <si>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</si>
  <si>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</si>
  <si>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</si>
  <si>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</si>
  <si>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</si>
  <si>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</si>
  <si>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</si>
  <si>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</si>
  <si>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</si>
  <si>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</si>
  <si>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</si>
  <si>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</si>
  <si>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</si>
  <si>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</si>
  <si>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</si>
  <si>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</si>
  <si>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</si>
  <si>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</si>
  <si>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</si>
  <si>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</si>
  <si>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</si>
  <si>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</si>
  <si>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</si>
  <si>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</si>
  <si>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</si>
  <si>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</si>
  <si>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</si>
  <si>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</si>
  <si>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</si>
  <si>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</si>
  <si>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</si>
  <si>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</si>
  <si>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</si>
  <si>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</si>
  <si>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</si>
  <si>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</si>
  <si>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</si>
  <si>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</si>
  <si>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</si>
  <si>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</si>
  <si>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</si>
  <si>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</si>
  <si>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</si>
  <si>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</si>
  <si>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</si>
  <si>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</si>
  <si>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</si>
  <si>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</si>
  <si>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</si>
  <si>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</si>
  <si>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</si>
  <si>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</si>
  <si>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</si>
  <si>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</si>
  <si>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</si>
  <si>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</si>
  <si>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</si>
  <si>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</si>
  <si>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</si>
  <si>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</si>
  <si>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</si>
  <si>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</si>
  <si>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</si>
  <si>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</si>
  <si>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</si>
  <si>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</si>
  <si>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</si>
  <si>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</si>
  <si>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</si>
  <si>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</si>
  <si>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</si>
  <si>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</si>
  <si>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</si>
  <si>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</si>
  <si>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</si>
  <si>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</si>
  <si>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</si>
  <si>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</si>
  <si>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</si>
  <si>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</si>
  <si>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</si>
  <si>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</si>
  <si>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</si>
  <si>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</si>
  <si>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</si>
  <si>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</si>
  <si>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</si>
  <si>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</si>
  <si>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</si>
  <si>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</si>
  <si>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</si>
  <si>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</si>
  <si>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</si>
  <si>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</si>
  <si>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</si>
  <si>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</si>
  <si>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</si>
  <si>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</si>
  <si>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</si>
  <si>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</si>
  <si>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</si>
  <si>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</si>
  <si>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</si>
  <si>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</si>
  <si>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</si>
  <si>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</si>
  <si>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</si>
  <si>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</si>
  <si>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</si>
  <si>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</si>
  <si>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</si>
  <si>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</si>
  <si>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</si>
  <si>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</si>
  <si>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</si>
  <si>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</si>
  <si>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</si>
  <si>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</si>
  <si>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</si>
  <si>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</si>
  <si>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</si>
  <si>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</si>
  <si>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</si>
  <si>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</si>
  <si>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</si>
  <si>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</si>
  <si>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</si>
  <si>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</si>
  <si>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</si>
  <si>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</si>
  <si>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</si>
  <si>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</si>
  <si>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</si>
  <si>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</si>
  <si>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</si>
  <si>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</si>
  <si>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</si>
  <si>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</si>
  <si>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</si>
  <si>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</si>
  <si>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</si>
  <si>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</si>
  <si>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</si>
  <si>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</si>
  <si>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</si>
  <si>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</si>
  <si>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</si>
  <si>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</si>
  <si>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</si>
  <si>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</si>
  <si>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</si>
  <si>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</si>
  <si>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</si>
  <si>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</si>
  <si>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</si>
  <si>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</si>
  <si>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</si>
  <si>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</si>
  <si>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</si>
  <si>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</si>
  <si>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</si>
  <si>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</si>
  <si>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</si>
  <si>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</si>
  <si>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</si>
  <si>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</si>
  <si>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</si>
  <si>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</si>
  <si>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</si>
  <si>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</si>
  <si>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</si>
  <si>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</si>
  <si>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</si>
  <si>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</si>
  <si>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</si>
  <si>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</si>
  <si>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</si>
  <si>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</si>
  <si>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</si>
  <si>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</si>
  <si>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</si>
  <si>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</si>
  <si>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</si>
  <si>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</si>
  <si>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</si>
  <si>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</si>
  <si>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</si>
  <si>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</si>
  <si>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</si>
  <si>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</si>
  <si>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</si>
  <si>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</si>
  <si>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</si>
  <si>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</si>
  <si>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</si>
  <si>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</si>
  <si>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</si>
  <si>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</si>
  <si>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</si>
  <si>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</si>
  <si>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</si>
  <si>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</si>
  <si>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</si>
  <si>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</si>
  <si>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</si>
  <si>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</si>
  <si>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</si>
  <si>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</si>
  <si>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</si>
  <si>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</si>
  <si>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</si>
  <si>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</si>
  <si>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</si>
  <si>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</si>
  <si>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</si>
  <si>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</si>
  <si>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</si>
  <si>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</si>
  <si>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</si>
  <si>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</si>
  <si>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</si>
  <si>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</si>
  <si>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</si>
  <si>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</si>
  <si>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</si>
  <si>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</si>
  <si>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</si>
  <si>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</si>
  <si>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</si>
  <si>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</si>
  <si>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</si>
  <si>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</si>
  <si>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</si>
  <si>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</si>
  <si>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</si>
  <si>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</si>
  <si>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</si>
  <si>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</si>
  <si>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</si>
  <si>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</si>
  <si>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</si>
  <si>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</si>
  <si>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</si>
  <si>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</si>
  <si>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</si>
  <si>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</si>
  <si>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</si>
  <si>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</si>
  <si>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</si>
  <si>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</si>
  <si>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</si>
  <si>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</si>
  <si>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</si>
  <si>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</si>
  <si>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</si>
  <si>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</si>
  <si>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</si>
  <si>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</si>
  <si>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</si>
  <si>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</si>
  <si>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</si>
  <si>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</si>
  <si>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</si>
  <si>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</si>
  <si>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</si>
  <si>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</si>
  <si>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</si>
  <si>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</si>
  <si>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</si>
  <si>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</si>
  <si>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</si>
  <si>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</si>
  <si>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</si>
  <si>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</si>
  <si>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</si>
  <si>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</si>
  <si>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</si>
  <si>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</si>
  <si>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</si>
  <si>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</si>
  <si>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</si>
  <si>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</si>
  <si>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</si>
  <si>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</si>
  <si>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</si>
  <si>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</si>
  <si>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</si>
  <si>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</si>
  <si>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</si>
  <si>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</si>
  <si>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</si>
  <si>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</si>
  <si>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</si>
  <si>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</si>
  <si>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</si>
  <si>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</si>
  <si>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</si>
  <si>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</si>
  <si>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</si>
  <si>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</si>
  <si>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</si>
  <si>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</si>
  <si>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</si>
  <si>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</si>
  <si>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</si>
  <si>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</si>
  <si>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</si>
  <si>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</si>
  <si>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</si>
  <si>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</si>
  <si>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</si>
  <si>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</si>
  <si>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</si>
  <si>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</si>
  <si>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</si>
  <si>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</si>
  <si>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</si>
  <si>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</si>
  <si>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</si>
  <si>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</si>
  <si>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</si>
  <si>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</si>
  <si>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</si>
  <si>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</si>
  <si>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</si>
  <si>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</si>
  <si>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</si>
  <si>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</si>
  <si>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</si>
  <si>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</si>
  <si>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</si>
  <si>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</si>
  <si>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</si>
  <si>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</si>
  <si>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</si>
  <si>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</si>
  <si>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</si>
  <si>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</si>
  <si>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</si>
  <si>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</si>
  <si>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</si>
  <si>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</si>
  <si>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</si>
  <si>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</si>
  <si>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</si>
  <si>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</si>
  <si>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</si>
  <si>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</si>
  <si>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</si>
  <si>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</si>
  <si>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</si>
  <si>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</si>
  <si>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</si>
  <si>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</si>
  <si>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</si>
  <si>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</si>
  <si>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</si>
  <si>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</si>
  <si>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</si>
  <si>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</si>
  <si>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</si>
  <si>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</si>
  <si>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</si>
  <si>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</si>
  <si>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</si>
  <si>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</si>
  <si>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</si>
  <si>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</si>
  <si>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</si>
  <si>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</si>
  <si>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</si>
  <si>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</si>
  <si>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</si>
  <si>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</si>
  <si>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</si>
  <si>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</si>
  <si>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</si>
  <si>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</si>
  <si>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</si>
  <si>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</si>
  <si>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</si>
  <si>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</si>
  <si>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</si>
  <si>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</si>
  <si>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</si>
  <si>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</si>
  <si>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</si>
  <si>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</si>
  <si>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</si>
  <si>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</si>
  <si>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</si>
  <si>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</si>
  <si>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</si>
  <si>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</si>
  <si>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</si>
  <si>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</si>
  <si>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</si>
  <si>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</si>
  <si>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</si>
  <si>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</si>
  <si>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</si>
  <si>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</si>
  <si>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</si>
  <si>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</si>
  <si>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</si>
  <si>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</si>
  <si>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</si>
  <si>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</si>
  <si>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</si>
  <si>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</si>
  <si>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</si>
  <si>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</si>
  <si>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</si>
  <si>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</si>
  <si>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</si>
  <si>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</si>
  <si>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</si>
  <si>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</si>
  <si>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</si>
  <si>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</si>
  <si>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</si>
  <si>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</si>
  <si>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</si>
  <si>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</si>
  <si>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</si>
  <si>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</si>
  <si>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</si>
  <si>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</si>
  <si>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</si>
  <si>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</si>
  <si>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</si>
  <si>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</si>
  <si>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</si>
  <si>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</si>
  <si>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</si>
  <si>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</si>
  <si>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</si>
  <si>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</si>
  <si>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</si>
  <si>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</si>
  <si>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</si>
  <si>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</si>
  <si>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</si>
  <si>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</si>
  <si>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</si>
  <si>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</si>
  <si>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</si>
  <si>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</si>
  <si>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</si>
  <si>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</si>
  <si>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</si>
  <si>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</si>
  <si>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</si>
  <si>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</si>
  <si>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</si>
  <si>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</si>
  <si>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</si>
  <si>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</si>
  <si>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</si>
  <si>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</si>
  <si>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</si>
  <si>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</si>
  <si>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</si>
  <si>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</si>
  <si>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</si>
  <si>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</si>
  <si>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</si>
  <si>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</si>
  <si>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</si>
  <si>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</si>
  <si>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</si>
  <si>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</si>
  <si>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</si>
  <si>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</si>
  <si>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</si>
  <si>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</si>
  <si>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</si>
  <si>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</si>
  <si>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</si>
  <si>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</si>
  <si>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</si>
  <si>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</si>
  <si>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</si>
  <si>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</si>
  <si>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</si>
  <si>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</si>
  <si>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</si>
  <si>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</si>
  <si>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</si>
  <si>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</si>
  <si>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</si>
  <si>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</si>
  <si>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</si>
  <si>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</si>
  <si>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</si>
  <si>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</si>
  <si>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</si>
  <si>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</si>
  <si>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</si>
  <si>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</si>
  <si>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</si>
  <si>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</si>
  <si>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</si>
  <si>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</si>
  <si>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</si>
  <si>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</si>
  <si>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</si>
  <si>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</si>
  <si>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</si>
  <si>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</si>
  <si>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</si>
  <si>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</si>
  <si>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</si>
  <si>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</si>
  <si>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</si>
  <si>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</si>
  <si>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</si>
  <si>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</si>
  <si>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</si>
  <si>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</si>
  <si>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</si>
  <si>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</si>
  <si>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</si>
  <si>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</si>
  <si>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</si>
  <si>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</si>
  <si>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</si>
  <si>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</si>
  <si>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</si>
  <si>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</si>
  <si>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</si>
  <si>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</si>
  <si>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</si>
  <si>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</si>
  <si>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</si>
  <si>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</si>
  <si>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</si>
  <si>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</si>
  <si>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</si>
  <si>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</si>
  <si>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</si>
  <si>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</si>
  <si>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</si>
  <si>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</si>
  <si>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</si>
  <si>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</si>
  <si>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</si>
  <si>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</si>
  <si>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</si>
  <si>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</si>
  <si>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</si>
  <si>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</si>
  <si>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</si>
  <si>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</si>
  <si>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</si>
  <si>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</si>
  <si>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</si>
  <si>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</si>
  <si>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</si>
  <si>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</si>
  <si>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</si>
  <si>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</si>
  <si>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</si>
  <si>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</si>
  <si>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</si>
  <si>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</si>
  <si>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</si>
  <si>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</si>
  <si>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</si>
  <si>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</si>
  <si>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</si>
  <si>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</si>
  <si>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</si>
  <si>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</si>
  <si>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</si>
  <si>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</si>
  <si>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</si>
  <si>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</si>
  <si>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</si>
  <si>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</si>
  <si>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</si>
  <si>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</si>
  <si>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</si>
  <si>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</si>
  <si>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</si>
  <si>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</si>
  <si>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</si>
  <si>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</si>
  <si>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</si>
  <si>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</si>
  <si>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</si>
  <si>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</si>
  <si>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</si>
  <si>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</si>
  <si>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</si>
  <si>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</si>
  <si>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</si>
  <si>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</si>
  <si>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</si>
  <si>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</si>
  <si>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</si>
  <si>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</si>
  <si>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</si>
  <si>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</si>
  <si>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</si>
  <si>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</si>
  <si>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</si>
  <si>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</si>
  <si>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</si>
  <si>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</si>
  <si>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</si>
  <si>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</si>
  <si>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</si>
  <si>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</si>
  <si>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</si>
  <si>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</si>
  <si>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</si>
  <si>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</si>
  <si>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</si>
  <si>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</si>
  <si>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</si>
  <si>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</si>
  <si>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</si>
  <si>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</si>
  <si>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</si>
  <si>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</si>
  <si>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</si>
  <si>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</si>
  <si>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</si>
  <si>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</si>
  <si>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</si>
  <si>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</si>
  <si>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</si>
  <si>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</si>
  <si>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</si>
  <si>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</si>
  <si>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</si>
  <si>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</si>
  <si>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</si>
  <si>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</si>
  <si>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</si>
  <si>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</si>
  <si>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</si>
  <si>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</si>
  <si>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</si>
  <si>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</si>
  <si>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</si>
  <si>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</si>
  <si>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</si>
  <si>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</si>
  <si>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</si>
  <si>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</si>
  <si>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</si>
  <si>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</si>
  <si>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</si>
  <si>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</si>
  <si>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</si>
  <si>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</si>
  <si>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</si>
  <si>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</si>
  <si>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</si>
  <si>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</si>
  <si>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</si>
  <si>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</si>
  <si>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</si>
  <si>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</si>
  <si>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</si>
  <si>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</si>
  <si>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</si>
  <si>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</si>
  <si>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</si>
  <si>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</si>
  <si>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</si>
  <si>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</si>
  <si>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</si>
  <si>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</si>
  <si>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</si>
  <si>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</si>
  <si>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</si>
  <si>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</si>
  <si>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</si>
  <si>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</si>
  <si>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</si>
  <si>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</si>
  <si>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</si>
  <si>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</si>
  <si>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</si>
  <si>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</si>
  <si>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</si>
  <si>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</si>
  <si>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</si>
  <si>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</si>
  <si>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</si>
  <si>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</si>
  <si>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</si>
  <si>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</si>
  <si>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</si>
  <si>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</si>
  <si>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</si>
  <si>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</si>
  <si>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</si>
  <si>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</si>
  <si>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</si>
  <si>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</si>
  <si>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</si>
  <si>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</si>
  <si>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</si>
  <si>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</si>
  <si>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</si>
  <si>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</si>
  <si>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</si>
  <si>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</si>
  <si>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</si>
  <si>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</si>
  <si>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</si>
  <si>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</si>
  <si>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</si>
  <si>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</si>
  <si>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</si>
  <si>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</si>
  <si>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</si>
  <si>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</si>
  <si>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</si>
  <si>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</si>
  <si>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</si>
  <si>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</si>
  <si>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</si>
  <si>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</si>
  <si>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</si>
  <si>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</si>
  <si>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</si>
  <si>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</si>
  <si>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</si>
  <si>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</si>
  <si>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</si>
  <si>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</si>
  <si>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</si>
  <si>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</si>
  <si>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</si>
  <si>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</si>
  <si>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</si>
  <si>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</si>
  <si>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</si>
  <si>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</si>
  <si>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</si>
  <si>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</si>
  <si>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</si>
  <si>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</si>
  <si>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</si>
  <si>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</si>
  <si>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</si>
  <si>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</si>
  <si>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</si>
  <si>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</si>
  <si>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</si>
  <si>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</si>
  <si>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</si>
  <si>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</si>
  <si>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</si>
  <si>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</si>
  <si>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</si>
  <si>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</si>
  <si>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</si>
  <si>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</si>
  <si>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</si>
  <si>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</si>
  <si>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</si>
  <si>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</si>
  <si>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</si>
  <si>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</si>
  <si>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</si>
  <si>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</si>
  <si>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</si>
  <si>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</si>
  <si>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</si>
  <si>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</si>
  <si>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</si>
  <si>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</si>
  <si>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</si>
  <si>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</si>
  <si>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</si>
  <si>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</si>
  <si>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</si>
  <si>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</si>
  <si>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</si>
  <si>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</si>
  <si>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</si>
  <si>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</si>
  <si>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</si>
  <si>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</si>
  <si>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</si>
  <si>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</si>
  <si>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</si>
  <si>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</si>
  <si>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</si>
  <si>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</si>
  <si>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</si>
  <si>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</si>
  <si>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</si>
  <si>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</si>
  <si>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</si>
  <si>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</si>
  <si>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</si>
  <si>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</si>
  <si>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</si>
  <si>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</si>
  <si>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</si>
  <si>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</si>
  <si>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</si>
  <si>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</si>
  <si>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</si>
  <si>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</si>
  <si>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</si>
  <si>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</si>
  <si>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</si>
  <si>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</si>
  <si>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</si>
  <si>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</si>
  <si>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</si>
  <si>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</si>
  <si>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</si>
  <si>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</si>
  <si>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</si>
  <si>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</si>
  <si>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</si>
  <si>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</si>
  <si>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</si>
  <si>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</si>
  <si>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</si>
  <si>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</si>
  <si>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</si>
  <si>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</si>
  <si>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</si>
  <si>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</si>
  <si>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</si>
  <si>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</si>
  <si>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</si>
  <si>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</si>
  <si>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</si>
  <si>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</si>
  <si>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</si>
  <si>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</si>
  <si>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</si>
  <si>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</si>
  <si>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</si>
  <si>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</si>
  <si>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</si>
  <si>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</si>
  <si>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</si>
  <si>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</si>
  <si>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</si>
  <si>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</si>
  <si>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</si>
  <si>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</si>
  <si>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</si>
  <si>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</si>
  <si>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</si>
  <si>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</si>
  <si>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</si>
  <si>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</si>
  <si>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</si>
  <si>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</si>
  <si>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</si>
  <si>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</si>
  <si>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</si>
  <si>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</si>
  <si>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</si>
  <si>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</si>
  <si>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</si>
  <si>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</si>
  <si>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</si>
  <si>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</si>
  <si>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</si>
  <si>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</si>
  <si>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</si>
  <si>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</si>
  <si>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</si>
  <si>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</si>
  <si>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</si>
  <si>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</si>
  <si>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</si>
  <si>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</si>
  <si>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</si>
  <si>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</si>
  <si>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</si>
  <si>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</si>
  <si>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</si>
  <si>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</si>
  <si>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</si>
  <si>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</si>
  <si>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</si>
  <si>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</si>
  <si>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</si>
  <si>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</si>
  <si>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</si>
  <si>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</si>
  <si>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</si>
  <si>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</si>
  <si>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</si>
  <si>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</si>
  <si>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</si>
  <si>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</si>
  <si>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</si>
  <si>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</si>
  <si>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</si>
  <si>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</si>
  <si>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</si>
  <si>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</si>
  <si>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</si>
  <si>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</si>
  <si>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</si>
  <si>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</si>
  <si>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</si>
  <si>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</si>
  <si>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</si>
  <si>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</si>
  <si>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</si>
  <si>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</si>
  <si>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</si>
  <si>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</si>
  <si>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</si>
  <si>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</si>
  <si>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</si>
  <si>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</si>
  <si>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</si>
  <si>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</si>
  <si>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</si>
  <si>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</si>
  <si>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</si>
  <si>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</si>
  <si>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</si>
  <si>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</si>
  <si>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</si>
  <si>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</si>
  <si>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</si>
  <si>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</si>
  <si>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</si>
  <si>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</si>
  <si>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</si>
  <si>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</si>
  <si>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</si>
  <si>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</si>
  <si>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</si>
  <si>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</si>
  <si>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</si>
  <si>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</si>
  <si>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</si>
  <si>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</si>
  <si>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</si>
  <si>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</si>
  <si>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</si>
  <si>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</si>
  <si>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</si>
  <si>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</si>
  <si>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</si>
  <si>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</si>
  <si>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</si>
  <si>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</si>
  <si>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</si>
  <si>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</si>
  <si>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</si>
  <si>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</si>
  <si>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</si>
  <si>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</si>
  <si>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</si>
  <si>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</si>
  <si>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</si>
  <si>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</si>
  <si>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</si>
  <si>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</si>
  <si>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</si>
  <si>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</si>
  <si>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</si>
  <si>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</si>
  <si>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</si>
  <si>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</si>
  <si>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</si>
  <si>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</si>
  <si>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</si>
  <si>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</si>
  <si>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</si>
  <si>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</si>
  <si>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</si>
  <si>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</si>
  <si>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</si>
  <si>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</si>
  <si>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</si>
  <si>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</si>
  <si>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</si>
  <si>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</si>
  <si>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</si>
  <si>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</si>
  <si>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</si>
  <si>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</si>
  <si>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</si>
  <si>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</si>
  <si>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</si>
  <si>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</si>
  <si>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</si>
  <si>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</si>
  <si>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</si>
  <si>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</si>
  <si>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</si>
  <si>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</si>
  <si>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</si>
  <si>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</si>
  <si>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</si>
  <si>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</si>
  <si>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</si>
  <si>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</si>
  <si>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</si>
  <si>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</si>
  <si>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</si>
  <si>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</si>
  <si>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</si>
  <si>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</si>
  <si>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</si>
  <si>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</si>
  <si>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</si>
  <si>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</si>
  <si>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</si>
  <si>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</si>
  <si>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</si>
  <si>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</si>
  <si>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</si>
  <si>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</si>
  <si>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</si>
  <si>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</si>
  <si>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</si>
  <si>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</si>
  <si>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</si>
  <si>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</si>
  <si>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</si>
  <si>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</si>
  <si>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</si>
  <si>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</si>
  <si>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</si>
  <si>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</si>
  <si>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</si>
  <si>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</si>
  <si>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</si>
  <si>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</si>
  <si>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</si>
  <si>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</si>
  <si>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</si>
  <si>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</si>
  <si>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</si>
  <si>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</si>
  <si>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</si>
  <si>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</si>
  <si>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</si>
  <si>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</si>
  <si>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</si>
  <si>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</si>
  <si>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</si>
  <si>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</si>
  <si>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</si>
  <si>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</si>
  <si>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</si>
  <si>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</si>
  <si>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</si>
  <si>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</si>
  <si>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</si>
  <si>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</si>
  <si>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</si>
  <si>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</si>
  <si>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</si>
  <si>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</si>
  <si>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</si>
  <si>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</si>
  <si>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</si>
  <si>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</si>
  <si>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</si>
  <si>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</si>
  <si>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</si>
  <si>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</si>
  <si>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</si>
  <si>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</si>
  <si>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</si>
  <si>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</si>
  <si>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</si>
  <si>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</si>
  <si>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</si>
  <si>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</si>
  <si>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</si>
  <si>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</si>
  <si>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</si>
  <si>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</si>
  <si>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</si>
  <si>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</si>
  <si>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</si>
  <si>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</si>
  <si>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</si>
  <si>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</si>
  <si>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</si>
  <si>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</si>
  <si>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</si>
  <si>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</si>
  <si>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</si>
  <si>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</si>
  <si>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</si>
  <si>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</si>
  <si>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</si>
  <si>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</si>
  <si>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</si>
  <si>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</si>
  <si>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</si>
  <si>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</si>
  <si>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</si>
  <si>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</si>
  <si>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</si>
  <si>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</si>
  <si>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</si>
  <si>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</si>
  <si>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</si>
  <si>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</si>
  <si>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</si>
  <si>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</si>
  <si>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</si>
  <si>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</si>
  <si>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</si>
  <si>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</si>
  <si>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</si>
  <si>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</si>
  <si>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</si>
  <si>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</si>
  <si>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</si>
  <si>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</si>
  <si>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</si>
  <si>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</si>
  <si>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</si>
  <si>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</si>
  <si>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</si>
  <si>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</si>
  <si>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</si>
  <si>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</si>
  <si>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</si>
  <si>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</si>
  <si>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</si>
  <si>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</si>
  <si>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</si>
  <si>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</si>
  <si>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</si>
  <si>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</si>
  <si>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</si>
  <si>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</si>
  <si>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</si>
  <si>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</si>
  <si>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</si>
  <si>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</si>
  <si>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</si>
  <si>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</si>
  <si>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</si>
  <si>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</si>
  <si>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</si>
  <si>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</si>
  <si>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</si>
  <si>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</si>
  <si>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</si>
  <si>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</si>
  <si>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</si>
  <si>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</si>
  <si>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</si>
  <si>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</si>
  <si>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</si>
  <si>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</si>
  <si>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</si>
  <si>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</si>
  <si>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</si>
  <si>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</si>
  <si>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</si>
  <si>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</si>
  <si>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</si>
  <si>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</si>
  <si>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</si>
  <si>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</si>
  <si>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</si>
  <si>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</si>
  <si>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</si>
  <si>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</si>
  <si>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</si>
  <si>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</si>
  <si>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</si>
  <si>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</si>
  <si>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</si>
  <si>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</si>
  <si>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</si>
  <si>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</si>
  <si>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</si>
  <si>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</si>
  <si>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</si>
  <si>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</si>
  <si>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</si>
  <si>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</si>
  <si>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</si>
  <si>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</si>
  <si>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</si>
  <si>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</si>
  <si>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</si>
  <si>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</si>
  <si>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</si>
  <si>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</si>
  <si>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</si>
  <si>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</si>
  <si>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</si>
  <si>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</si>
  <si>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</si>
  <si>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</si>
  <si>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</si>
  <si>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</si>
  <si>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</si>
  <si>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</si>
  <si>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</si>
  <si>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</si>
  <si>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</si>
  <si>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</si>
  <si>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</si>
  <si>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</si>
  <si>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</si>
  <si>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</si>
  <si>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</si>
  <si>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</si>
  <si>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</si>
  <si>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</si>
  <si>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</si>
  <si>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</si>
  <si>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</si>
  <si>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</si>
  <si>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</si>
  <si>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</si>
  <si>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</si>
  <si>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</si>
  <si>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</si>
  <si>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</si>
  <si>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</si>
  <si>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</si>
  <si>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</si>
  <si>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</si>
  <si>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</si>
  <si>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</si>
  <si>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</si>
  <si>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</si>
  <si>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</si>
  <si>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</si>
  <si>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</si>
  <si>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</si>
  <si>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</si>
  <si>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</si>
  <si>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</si>
  <si>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</si>
  <si>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</si>
  <si>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</si>
  <si>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</si>
  <si>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</si>
  <si>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</si>
  <si>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</si>
  <si>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</si>
  <si>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</si>
  <si>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</si>
  <si>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</si>
  <si>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</si>
  <si>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</si>
  <si>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</si>
  <si>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</si>
  <si>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</si>
  <si>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</si>
  <si>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</si>
  <si>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</si>
  <si>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</si>
  <si>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</si>
  <si>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</si>
  <si>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</si>
  <si>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</si>
  <si>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</si>
  <si>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</si>
  <si>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</si>
  <si>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</si>
  <si>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</si>
  <si>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</si>
  <si>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</si>
  <si>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</si>
  <si>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</si>
  <si>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</si>
  <si>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</si>
  <si>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</si>
  <si>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</si>
  <si>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</si>
  <si>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</si>
  <si>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</si>
  <si>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</si>
  <si>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</si>
  <si>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</si>
  <si>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</si>
  <si>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</si>
  <si>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</si>
  <si>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</si>
  <si>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</si>
  <si>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</si>
  <si>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</si>
  <si>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</si>
  <si>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</si>
  <si>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</si>
  <si>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</si>
  <si>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</si>
  <si>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</si>
  <si>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</si>
  <si>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</si>
  <si>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</si>
  <si>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</si>
  <si>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</si>
  <si>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</si>
  <si>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</si>
  <si>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</si>
  <si>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</si>
  <si>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</si>
  <si>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</si>
  <si>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</si>
  <si>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</si>
  <si>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</si>
  <si>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</si>
  <si>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</si>
  <si>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</si>
  <si>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</si>
  <si>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</si>
  <si>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</si>
  <si>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</si>
  <si>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</si>
  <si>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</si>
  <si>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</si>
  <si>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</si>
  <si>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</si>
  <si>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</si>
  <si>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</si>
  <si>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</si>
  <si>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</si>
  <si>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</si>
  <si>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</si>
  <si>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</si>
  <si>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</si>
  <si>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</si>
  <si>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</si>
  <si>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</si>
  <si>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</si>
  <si>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</si>
  <si>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</si>
  <si>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</si>
  <si>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</si>
  <si>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</si>
  <si>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</si>
  <si>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</si>
  <si>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</si>
  <si>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</si>
  <si>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</si>
  <si>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</si>
  <si>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</si>
  <si>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</si>
  <si>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</si>
  <si>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</si>
  <si>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</si>
  <si>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</si>
  <si>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</si>
  <si>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</si>
  <si>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</si>
  <si>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</si>
  <si>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</si>
  <si>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</si>
  <si>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</si>
  <si>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</si>
  <si>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</si>
  <si>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</si>
  <si>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</si>
  <si>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</si>
  <si>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</si>
  <si>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</si>
  <si>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</si>
  <si>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</si>
  <si>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</si>
  <si>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</si>
  <si>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</si>
  <si>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</si>
  <si>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</si>
  <si>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</si>
  <si>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</si>
  <si>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</si>
  <si>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</si>
  <si>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</si>
  <si>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</si>
  <si>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</si>
  <si>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</si>
  <si>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</si>
  <si>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</si>
  <si>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</si>
  <si>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</si>
  <si>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</si>
  <si>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</si>
  <si>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</si>
  <si>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</si>
  <si>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</si>
  <si>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</si>
  <si>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</si>
  <si>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</si>
  <si>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</si>
  <si>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</si>
  <si>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</si>
  <si>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</si>
  <si>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</si>
  <si>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</si>
  <si>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</si>
  <si>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</si>
  <si>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</si>
  <si>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</si>
  <si>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</si>
  <si>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</si>
  <si>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</si>
  <si>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</si>
  <si>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</si>
  <si>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</si>
  <si>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</si>
  <si>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</si>
  <si>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</si>
  <si>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</si>
  <si>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</si>
  <si>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</si>
  <si>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</si>
  <si>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</si>
  <si>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</si>
  <si>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</si>
  <si>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</si>
  <si>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</si>
  <si>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</si>
  <si>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</si>
  <si>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</si>
  <si>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</si>
  <si>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</si>
  <si>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</si>
  <si>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</si>
  <si>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</si>
  <si>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</si>
  <si>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</si>
  <si>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</si>
  <si>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</si>
  <si>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</si>
  <si>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</si>
  <si>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</si>
  <si>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</si>
  <si>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</si>
  <si>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</si>
  <si>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</si>
  <si>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</si>
  <si>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</si>
  <si>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</si>
  <si>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</si>
  <si>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</si>
  <si>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</si>
  <si>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</si>
  <si>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</si>
  <si>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</si>
  <si>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</si>
  <si>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</si>
  <si>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</si>
  <si>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</si>
  <si>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</si>
  <si>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</si>
  <si>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</si>
  <si>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</si>
  <si>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</si>
  <si>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</si>
  <si>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</si>
  <si>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</si>
  <si>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</si>
  <si>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</si>
  <si>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</si>
  <si>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</si>
  <si>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</si>
  <si>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</si>
  <si>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</si>
  <si>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</si>
  <si>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</si>
  <si>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</si>
  <si>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</si>
  <si>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</si>
  <si>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</si>
  <si>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</si>
  <si>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</si>
  <si>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</si>
  <si>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</si>
  <si>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</si>
  <si>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</si>
  <si>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</si>
  <si>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</si>
  <si>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</si>
  <si>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</si>
  <si>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</si>
  <si>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</si>
  <si>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</si>
  <si>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</si>
  <si>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</si>
  <si>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</si>
  <si>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</si>
  <si>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</si>
  <si>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</si>
  <si>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</si>
  <si>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</si>
  <si>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</si>
  <si>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</si>
  <si>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</si>
  <si>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</si>
  <si>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</si>
  <si>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</si>
  <si>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</si>
  <si>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</si>
  <si>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</si>
  <si>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</si>
  <si>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</si>
  <si>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</si>
  <si>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</si>
  <si>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</si>
  <si>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</si>
  <si>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</si>
  <si>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</si>
  <si>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</si>
  <si>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</si>
  <si>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</si>
  <si>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</si>
  <si>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</si>
  <si>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</si>
  <si>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</si>
  <si>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</si>
  <si>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</si>
  <si>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</si>
  <si>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</si>
  <si>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</si>
  <si>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</si>
  <si>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</si>
  <si>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</si>
  <si>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</si>
  <si>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</si>
  <si>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</si>
  <si>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</si>
  <si>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</si>
  <si>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</si>
  <si>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</si>
  <si>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</si>
  <si>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</si>
  <si>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</si>
  <si>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</si>
  <si>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</si>
  <si>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</si>
  <si>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</si>
  <si>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</si>
  <si>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</si>
  <si>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</si>
  <si>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</si>
  <si>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</si>
  <si>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</si>
  <si>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</si>
  <si>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</si>
  <si>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</si>
  <si>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</si>
  <si>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</si>
  <si>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</si>
  <si>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</si>
  <si>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</si>
  <si>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</si>
  <si>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</si>
  <si>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</si>
  <si>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</si>
  <si>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</si>
  <si>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</si>
  <si>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</si>
  <si>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</si>
  <si>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</si>
  <si>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</si>
  <si>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</si>
  <si>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</si>
  <si>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</si>
  <si>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</si>
  <si>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</si>
  <si>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</si>
  <si>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</si>
  <si>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</si>
  <si>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</si>
  <si>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</si>
  <si>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</si>
  <si>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</si>
  <si>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</si>
  <si>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</si>
  <si>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</si>
  <si>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</si>
  <si>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</si>
  <si>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</si>
  <si>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</si>
  <si>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</si>
  <si>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</si>
  <si>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</si>
  <si>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</si>
  <si>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</si>
  <si>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</si>
  <si>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</si>
  <si>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</si>
  <si>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</si>
  <si>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</si>
  <si>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</si>
  <si>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</si>
  <si>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</si>
  <si>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</si>
  <si>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</si>
  <si>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</si>
  <si>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</si>
  <si>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</si>
  <si>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</si>
  <si>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</si>
  <si>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</si>
  <si>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</si>
  <si>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</si>
  <si>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</si>
  <si>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</si>
  <si>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</si>
  <si>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</si>
  <si>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</si>
  <si>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</si>
  <si>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</si>
  <si>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</si>
  <si>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</si>
  <si>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</si>
  <si>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</si>
  <si>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</si>
  <si>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</si>
  <si>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</si>
  <si>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</si>
  <si>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</si>
  <si>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</si>
  <si>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</si>
  <si>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</si>
  <si>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</si>
  <si>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</si>
  <si>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</si>
  <si>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</si>
  <si>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</si>
  <si>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</si>
  <si>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</si>
  <si>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</si>
  <si>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</si>
  <si>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</si>
  <si>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</si>
  <si>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</si>
  <si>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</si>
  <si>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</si>
  <si>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</si>
  <si>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</si>
  <si>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</si>
  <si>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</si>
  <si>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</si>
  <si>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</si>
  <si>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</si>
  <si>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</si>
  <si>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</si>
  <si>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</si>
  <si>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</si>
  <si>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</si>
  <si>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</si>
  <si>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</si>
  <si>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</si>
  <si>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</si>
  <si>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</si>
  <si>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</si>
  <si>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</si>
  <si>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</si>
  <si>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</si>
  <si>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</si>
  <si>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</si>
  <si>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</si>
  <si>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</si>
  <si>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</si>
  <si>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</si>
  <si>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</si>
  <si>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</si>
  <si>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</si>
  <si>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</si>
  <si>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</si>
  <si>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</si>
  <si>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</si>
  <si>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</si>
  <si>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</si>
  <si>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</si>
  <si>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</si>
  <si>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</si>
  <si>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</si>
  <si>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</si>
  <si>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</si>
  <si>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</si>
  <si>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</si>
  <si>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</si>
  <si>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</si>
  <si>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</si>
  <si>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</si>
  <si>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</si>
  <si>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</si>
  <si>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</si>
  <si>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</si>
  <si>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</si>
  <si>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</si>
  <si>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</si>
  <si>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</si>
  <si>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</si>
  <si>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</si>
  <si>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</si>
  <si>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</si>
  <si>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</si>
  <si>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</si>
  <si>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</si>
  <si>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</si>
  <si>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</si>
  <si>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</si>
  <si>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</si>
  <si>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</si>
  <si>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</si>
  <si>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</si>
  <si>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</si>
  <si>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</si>
  <si>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</si>
  <si>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</si>
  <si>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</si>
  <si>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</si>
  <si>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</si>
  <si>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</si>
  <si>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</si>
  <si>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</si>
  <si>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</si>
  <si>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</si>
  <si>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</si>
  <si>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</si>
  <si>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</si>
  <si>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</si>
  <si>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</si>
  <si>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</si>
  <si>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</si>
  <si>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</si>
  <si>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</si>
  <si>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</si>
  <si>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</si>
  <si>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</si>
  <si>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</si>
  <si>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</si>
  <si>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</si>
  <si>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</si>
  <si>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</si>
  <si>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</si>
  <si>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</si>
  <si>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</si>
  <si>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</si>
  <si>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</si>
  <si>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</si>
  <si>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</si>
  <si>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</si>
  <si>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</si>
  <si>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</si>
  <si>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</si>
  <si>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</si>
  <si>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</si>
  <si>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</si>
  <si>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</si>
  <si>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</si>
  <si>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</si>
  <si>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</si>
  <si>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</si>
  <si>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</si>
  <si>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</si>
  <si>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</si>
  <si>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</si>
  <si>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</si>
  <si>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</si>
  <si>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</si>
  <si>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</si>
  <si>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</si>
  <si>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</si>
  <si>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</si>
  <si>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</si>
  <si>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</si>
  <si>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</si>
  <si>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</si>
  <si>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</si>
  <si>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</si>
  <si>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</si>
  <si>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</si>
  <si>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</si>
  <si>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</si>
  <si>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</si>
  <si>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</si>
  <si>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</si>
  <si>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</si>
  <si>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</si>
  <si>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</si>
  <si>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</si>
  <si>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</si>
  <si>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</si>
  <si>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</si>
  <si>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</si>
  <si>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</si>
  <si>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</si>
  <si>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</si>
  <si>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</si>
  <si>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</si>
  <si>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</si>
  <si>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</si>
  <si>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</si>
  <si>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</si>
  <si>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</si>
  <si>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</si>
  <si>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</si>
  <si>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</si>
  <si>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</si>
  <si>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</si>
  <si>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</si>
  <si>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</si>
  <si>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</si>
  <si>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</si>
  <si>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</si>
  <si>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</si>
  <si>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</si>
  <si>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</si>
  <si>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</si>
  <si>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</si>
  <si>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</si>
  <si>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</si>
  <si>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</si>
  <si>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</si>
  <si>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</si>
  <si>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</si>
  <si>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</si>
  <si>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</si>
  <si>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</si>
  <si>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</si>
  <si>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</si>
  <si>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</si>
  <si>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</si>
  <si>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</si>
  <si>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</si>
  <si>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</si>
  <si>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</si>
  <si>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</si>
  <si>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</si>
  <si>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</si>
  <si>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</si>
  <si>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</si>
  <si>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</si>
  <si>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</si>
  <si>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</si>
  <si>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</si>
  <si>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</si>
  <si>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</si>
  <si>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</si>
  <si>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</si>
  <si>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</si>
  <si>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</si>
  <si>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</si>
  <si>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</si>
  <si>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</si>
  <si>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</si>
  <si>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</si>
  <si>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</si>
  <si>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</si>
  <si>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</si>
  <si>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</si>
  <si>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</si>
  <si>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</si>
  <si>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</si>
  <si>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</si>
  <si>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</si>
  <si>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</si>
  <si>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</si>
  <si>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</si>
  <si>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</si>
  <si>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</si>
  <si>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</si>
  <si>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</si>
  <si>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</si>
  <si>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</si>
  <si>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</si>
  <si>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</si>
  <si>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</si>
  <si>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</si>
  <si>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</si>
  <si>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</si>
  <si>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</si>
  <si>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</si>
  <si>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</si>
  <si>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</si>
  <si>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</si>
  <si>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</si>
  <si>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</si>
  <si>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</si>
  <si>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</si>
  <si>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</si>
  <si>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</si>
  <si>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</si>
  <si>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</si>
  <si>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</si>
  <si>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</si>
  <si>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</si>
  <si>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</si>
  <si>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</si>
  <si>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</si>
  <si>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</si>
  <si>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</si>
  <si>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</si>
  <si>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</si>
  <si>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</si>
  <si>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</si>
  <si>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</si>
  <si>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</si>
  <si>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</si>
  <si>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</si>
  <si>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</si>
  <si>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</si>
  <si>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</si>
  <si>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</si>
  <si>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</si>
  <si>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</si>
  <si>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</si>
  <si>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</si>
  <si>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</si>
  <si>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</si>
  <si>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</si>
  <si>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</si>
  <si>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</si>
  <si>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</si>
  <si>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</si>
  <si>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</si>
  <si>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</si>
  <si>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</si>
  <si>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</si>
  <si>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</si>
  <si>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</si>
  <si>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</si>
  <si>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</si>
  <si>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</si>
  <si>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</si>
  <si>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</si>
  <si>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</si>
  <si>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</si>
  <si>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</si>
  <si>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</si>
  <si>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</si>
  <si>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</si>
  <si>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</si>
  <si>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</si>
  <si>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</si>
  <si>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</si>
  <si>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</si>
  <si>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</si>
  <si>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</si>
  <si>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</si>
  <si>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</si>
  <si>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</si>
  <si>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</si>
  <si>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</si>
  <si>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</si>
  <si>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</si>
  <si>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</si>
  <si>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</si>
  <si>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</si>
  <si>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</si>
  <si>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</si>
  <si>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</si>
  <si>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</si>
  <si>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</si>
  <si>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</si>
  <si>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</si>
  <si>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</si>
  <si>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</si>
  <si>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</si>
  <si>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</si>
  <si>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</si>
  <si>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</si>
  <si>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</si>
  <si>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</si>
  <si>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</si>
  <si>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</si>
  <si>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</si>
  <si>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</si>
  <si>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</si>
  <si>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</si>
  <si>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</si>
  <si>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</si>
  <si>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</si>
  <si>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</si>
  <si>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</si>
  <si>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</si>
  <si>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</si>
  <si>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</si>
  <si>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</si>
  <si>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</si>
  <si>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</si>
  <si>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</si>
  <si>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</si>
  <si>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</si>
  <si>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</si>
  <si>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</si>
  <si>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</si>
  <si>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</si>
  <si>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</si>
  <si>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</si>
  <si>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</si>
  <si>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</si>
  <si>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</si>
  <si>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</si>
  <si>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</si>
  <si>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</si>
  <si>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</si>
  <si>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</si>
  <si>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</si>
  <si>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</si>
  <si>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</si>
  <si>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</si>
  <si>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</si>
  <si>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</si>
  <si>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</si>
  <si>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</si>
  <si>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</si>
  <si>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</si>
  <si>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</si>
  <si>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</si>
  <si>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</si>
  <si>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</si>
  <si>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</si>
  <si>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</si>
  <si>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</si>
  <si>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</si>
  <si>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</si>
  <si>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</si>
  <si>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</si>
  <si>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</si>
  <si>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</si>
  <si>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</si>
  <si>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</si>
  <si>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</si>
  <si>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</si>
  <si>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</si>
  <si>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</si>
  <si>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</si>
  <si>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</si>
  <si>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</si>
  <si>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</si>
  <si>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</si>
  <si>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</si>
  <si>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</si>
  <si>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</si>
  <si>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</si>
  <si>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</si>
  <si>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</si>
  <si>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</si>
  <si>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</si>
  <si>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</si>
  <si>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</si>
  <si>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</si>
  <si>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</si>
  <si>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</si>
  <si>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</si>
  <si>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</si>
  <si>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</si>
  <si>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</si>
  <si>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</si>
  <si>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</si>
  <si>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</si>
  <si>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</si>
  <si>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</si>
  <si>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</si>
  <si>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</si>
  <si>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</si>
  <si>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</si>
  <si>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</si>
  <si>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</si>
  <si>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</si>
  <si>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</si>
  <si>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</si>
  <si>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</si>
  <si>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</si>
  <si>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</si>
  <si>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</si>
  <si>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</si>
  <si>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</si>
  <si>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</si>
  <si>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</si>
  <si>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</si>
  <si>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</si>
  <si>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</si>
  <si>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</si>
  <si>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</si>
  <si>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</si>
  <si>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</si>
  <si>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</si>
  <si>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</si>
  <si>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</si>
  <si>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</si>
  <si>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</si>
  <si>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</si>
  <si>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</si>
  <si>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</si>
  <si>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</si>
  <si>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</si>
  <si>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</si>
  <si>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</si>
  <si>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</si>
  <si>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</si>
  <si>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</si>
  <si>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</si>
  <si>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</si>
  <si>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</si>
  <si>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</si>
  <si>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</si>
  <si>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</si>
  <si>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</si>
  <si>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</si>
  <si>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</si>
  <si>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</si>
  <si>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</si>
  <si>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</si>
  <si>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</si>
  <si>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</si>
  <si>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</si>
  <si>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</si>
  <si>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</si>
  <si>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</si>
  <si>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</si>
  <si>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</si>
  <si>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</si>
  <si>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</si>
  <si>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</si>
  <si>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</si>
  <si>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</si>
  <si>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</si>
  <si>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</si>
  <si>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</si>
  <si>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</si>
  <si>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</si>
  <si>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</si>
  <si>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</si>
  <si>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</si>
  <si>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</si>
  <si>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</si>
  <si>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</si>
  <si>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</si>
  <si>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</si>
  <si>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</si>
  <si>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</si>
  <si>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</si>
  <si>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</si>
  <si>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</si>
  <si>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</si>
  <si>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</si>
  <si>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</si>
  <si>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</si>
  <si>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</si>
  <si>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</si>
  <si>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</si>
  <si>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</si>
  <si>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</si>
  <si>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</si>
  <si>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</si>
  <si>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</si>
  <si>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</si>
  <si>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</si>
  <si>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</si>
  <si>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</si>
  <si>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</si>
  <si>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</si>
  <si>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</si>
  <si>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</si>
  <si>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</si>
  <si>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</si>
  <si>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</si>
  <si>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</si>
  <si>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</si>
  <si>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</si>
  <si>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</si>
  <si>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</si>
  <si>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</si>
  <si>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</si>
  <si>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</si>
  <si>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</si>
  <si>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</si>
  <si>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</si>
  <si>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</si>
  <si>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</si>
  <si>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</si>
  <si>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</si>
  <si>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</si>
  <si>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</si>
  <si>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</si>
  <si>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</si>
  <si>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</si>
  <si>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</si>
  <si>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</si>
  <si>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</si>
  <si>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</si>
  <si>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</si>
  <si>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</si>
  <si>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</si>
  <si>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</si>
  <si>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</si>
  <si>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</si>
  <si>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</si>
  <si>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</si>
  <si>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</si>
  <si>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</si>
  <si>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</si>
  <si>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</si>
  <si>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</si>
  <si>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</si>
  <si>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</si>
  <si>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</si>
  <si>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</si>
  <si>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</si>
  <si>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</si>
  <si>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</si>
  <si>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</si>
  <si>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</si>
  <si>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</si>
  <si>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</si>
  <si>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</si>
  <si>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</si>
  <si>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</si>
  <si>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</si>
  <si>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</si>
  <si>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</si>
  <si>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</si>
  <si>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</si>
  <si>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</si>
  <si>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</si>
  <si>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</si>
  <si>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</si>
  <si>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</si>
  <si>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</si>
  <si>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</si>
  <si>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</si>
  <si>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</si>
  <si>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</si>
  <si>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</si>
  <si>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</si>
  <si>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</si>
  <si>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</si>
  <si>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</si>
  <si>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</si>
  <si>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</si>
  <si>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</si>
  <si>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</si>
  <si>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</si>
  <si>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</si>
  <si>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</si>
  <si>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</si>
  <si>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</si>
  <si>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</si>
  <si>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</si>
  <si>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</si>
  <si>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</si>
  <si>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</si>
  <si>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</si>
  <si>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</si>
  <si>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</si>
  <si>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</si>
  <si>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</si>
  <si>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</si>
  <si>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</si>
  <si>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</si>
  <si>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</si>
  <si>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</si>
  <si>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</si>
  <si>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</si>
  <si>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</si>
  <si>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</si>
  <si>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</si>
  <si>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</si>
  <si>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</si>
  <si>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</si>
  <si>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</si>
  <si>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</si>
  <si>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</si>
  <si>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</si>
  <si>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</si>
  <si>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</si>
  <si>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</si>
  <si>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</si>
  <si>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</si>
  <si>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</si>
  <si>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</si>
  <si>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</si>
  <si>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</si>
  <si>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</si>
  <si>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</si>
  <si>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</si>
  <si>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</si>
  <si>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</si>
  <si>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</si>
  <si>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</si>
  <si>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</si>
  <si>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</si>
  <si>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</si>
  <si>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</si>
  <si>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</si>
  <si>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</si>
  <si>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</si>
  <si>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</si>
  <si>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</si>
  <si>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</si>
  <si>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</si>
  <si>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</si>
  <si>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</si>
  <si>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</si>
  <si>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</si>
  <si>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</si>
  <si>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</si>
  <si>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</si>
  <si>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</si>
  <si>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</si>
  <si>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</si>
  <si>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</si>
  <si>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</si>
  <si>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</si>
  <si>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</si>
  <si>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</si>
  <si>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</si>
  <si>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</si>
  <si>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</si>
  <si>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</si>
  <si>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</si>
  <si>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</si>
  <si>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</si>
  <si>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</si>
  <si>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</si>
  <si>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</si>
  <si>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</si>
  <si>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</si>
  <si>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</si>
  <si>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</si>
  <si>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</si>
  <si>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</si>
  <si>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</si>
  <si>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</si>
  <si>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</si>
  <si>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</si>
  <si>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</si>
  <si>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</si>
  <si>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</si>
  <si>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</si>
  <si>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</si>
  <si>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</si>
  <si>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</si>
  <si>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</si>
  <si>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</si>
  <si>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</si>
  <si>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</si>
  <si>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</si>
  <si>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</si>
  <si>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</si>
  <si>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</si>
  <si>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</si>
  <si>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</si>
  <si>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</si>
  <si>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</si>
  <si>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</si>
  <si>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</si>
  <si>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</si>
  <si>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</si>
  <si>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</si>
  <si>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</si>
  <si>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</si>
  <si>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</si>
  <si>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</si>
  <si>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</si>
  <si>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</si>
  <si>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</si>
  <si>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</si>
  <si>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</si>
  <si>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</si>
  <si>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</si>
  <si>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</si>
  <si>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</si>
  <si>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</si>
  <si>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</si>
  <si>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</si>
  <si>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</si>
  <si>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</si>
  <si>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</si>
  <si>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</si>
  <si>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</si>
  <si>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</si>
  <si>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</si>
  <si>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</si>
  <si>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</si>
  <si>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</si>
  <si>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</si>
  <si>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</si>
  <si>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</si>
  <si>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</si>
  <si>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</si>
  <si>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</si>
  <si>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</si>
  <si>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</si>
  <si>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</si>
  <si>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</si>
  <si>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</si>
  <si>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</si>
  <si>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</si>
  <si>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</si>
  <si>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</si>
  <si>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</si>
  <si>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</si>
  <si>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</si>
  <si>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</si>
  <si>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</si>
  <si>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</si>
  <si>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</si>
  <si>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</si>
  <si>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</si>
  <si>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</si>
  <si>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</si>
  <si>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</si>
  <si>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</si>
  <si>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</si>
  <si>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</si>
  <si>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</si>
  <si>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</si>
  <si>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</si>
  <si>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</si>
  <si>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</si>
  <si>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</si>
  <si>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</si>
  <si>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</si>
  <si>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</si>
  <si>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</si>
  <si>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</si>
  <si>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</si>
  <si>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</si>
  <si>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</si>
  <si>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</si>
  <si>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</si>
  <si>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</si>
  <si>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</si>
  <si>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</si>
  <si>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</si>
  <si>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</si>
  <si>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</si>
  <si>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</si>
  <si>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</si>
  <si>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</si>
  <si>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</si>
  <si>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</si>
  <si>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</si>
  <si>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</si>
  <si>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</si>
  <si>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</si>
  <si>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</si>
  <si>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</si>
  <si>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</si>
  <si>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</si>
  <si>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</si>
  <si>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</si>
  <si>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</si>
  <si>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</si>
  <si>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</si>
  <si>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</si>
  <si>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</si>
  <si>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</si>
  <si>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</si>
  <si>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</si>
  <si>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</si>
  <si>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</si>
  <si>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</si>
  <si>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</si>
  <si>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</si>
  <si>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</si>
  <si>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</si>
  <si>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</si>
  <si>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</si>
  <si>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</si>
  <si>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</si>
  <si>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</si>
  <si>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</si>
  <si>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</si>
  <si>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</si>
  <si>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</si>
  <si>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</si>
  <si>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</si>
  <si>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</si>
  <si>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</si>
  <si>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</si>
  <si>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</si>
  <si>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</si>
  <si>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</si>
  <si>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</si>
  <si>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</si>
  <si>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</si>
  <si>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</si>
  <si>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</si>
  <si>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</si>
  <si>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</si>
  <si>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</si>
  <si>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</si>
  <si>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</si>
  <si>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</si>
  <si>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</si>
  <si>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</si>
  <si>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</si>
  <si>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</si>
  <si>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</si>
  <si>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</si>
  <si>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</si>
  <si>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</si>
  <si>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</si>
  <si>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</si>
  <si>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</si>
  <si>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</si>
  <si>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</si>
  <si>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</si>
  <si>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</si>
  <si>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</si>
  <si>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</si>
  <si>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</si>
  <si>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</si>
  <si>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</si>
  <si>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</si>
  <si>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</si>
  <si>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</si>
  <si>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</si>
  <si>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</si>
  <si>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</si>
  <si>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</si>
  <si>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</si>
  <si>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</si>
  <si>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</si>
  <si>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</si>
  <si>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</si>
  <si>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</si>
  <si>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</si>
  <si>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</si>
  <si>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</si>
  <si>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</si>
  <si>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</si>
  <si>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</si>
  <si>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</si>
  <si>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</si>
  <si>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</si>
  <si>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</si>
  <si>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</si>
  <si>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</si>
  <si>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</si>
  <si>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</si>
  <si>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</si>
  <si>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</si>
  <si>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</si>
  <si>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</si>
  <si>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</si>
  <si>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</si>
  <si>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</si>
  <si>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</si>
  <si>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</si>
  <si>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</si>
  <si>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</si>
  <si>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</si>
  <si>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</si>
  <si>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</si>
  <si>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</si>
  <si>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</si>
  <si>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</si>
  <si>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</si>
  <si>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</si>
  <si>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</si>
  <si>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</si>
  <si>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</si>
  <si>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</si>
  <si>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</si>
  <si>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</si>
  <si>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</si>
  <si>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</si>
  <si>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</si>
  <si>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</si>
  <si>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</si>
  <si>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</si>
  <si>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</si>
  <si>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</si>
  <si>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</si>
  <si>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</si>
  <si>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</si>
  <si>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</si>
  <si>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</si>
  <si>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</si>
  <si>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</si>
  <si>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</si>
  <si>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</si>
  <si>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</si>
  <si>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</si>
  <si>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</si>
  <si>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</si>
  <si>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</si>
  <si>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</si>
  <si>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</si>
  <si>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</si>
  <si>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</si>
  <si>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</si>
  <si>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</si>
  <si>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</si>
  <si>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</si>
  <si>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</si>
  <si>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</si>
  <si>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</si>
  <si>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</si>
  <si>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</si>
  <si>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</si>
  <si>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</si>
  <si>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</si>
  <si>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</si>
  <si>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</si>
  <si>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</si>
  <si>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</si>
  <si>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</si>
  <si>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</si>
  <si>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</si>
  <si>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</si>
  <si>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</si>
  <si>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</si>
  <si>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</si>
  <si>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</si>
  <si>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</si>
  <si>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</si>
  <si>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</si>
  <si>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</si>
  <si>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</si>
  <si>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</si>
  <si>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</si>
  <si>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</si>
  <si>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</si>
  <si>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</si>
  <si>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</si>
  <si>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</si>
  <si>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</si>
  <si>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</si>
  <si>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</si>
  <si>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</si>
  <si>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</si>
  <si>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</si>
  <si>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</si>
  <si>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</si>
  <si>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</si>
  <si>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</si>
  <si>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</si>
  <si>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</si>
  <si>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</si>
  <si>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</si>
  <si>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</si>
  <si>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</si>
  <si>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</si>
  <si>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</si>
  <si>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</si>
  <si>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</si>
  <si>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</si>
  <si>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</si>
  <si>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</si>
  <si>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</si>
  <si>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</si>
  <si>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</si>
  <si>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</si>
  <si>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</si>
  <si>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</si>
  <si>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</si>
  <si>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</si>
  <si>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</si>
  <si>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</si>
  <si>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</si>
  <si>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</si>
  <si>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</si>
  <si>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</si>
  <si>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</si>
  <si>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</si>
  <si>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</si>
  <si>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</si>
  <si>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</si>
  <si>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</si>
  <si>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</si>
  <si>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</si>
  <si>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</si>
  <si>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</si>
  <si>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</si>
  <si>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</si>
  <si>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</si>
  <si>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</si>
  <si>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</si>
  <si>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</si>
  <si>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</si>
  <si>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</si>
  <si>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</si>
  <si>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</si>
  <si>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</si>
  <si>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</si>
  <si>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</si>
  <si>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</si>
  <si>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</si>
  <si>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</si>
  <si>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</si>
  <si>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</si>
  <si>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</si>
  <si>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</si>
  <si>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</si>
  <si>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</si>
  <si>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</si>
  <si>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</si>
  <si>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</si>
  <si>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</si>
  <si>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</si>
  <si>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</si>
  <si>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</si>
  <si>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</si>
  <si>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</si>
  <si>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</si>
  <si>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</si>
  <si>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</si>
  <si>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</si>
  <si>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</si>
  <si>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</si>
  <si>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</si>
  <si>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</si>
  <si>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</si>
  <si>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</si>
  <si>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</si>
  <si>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</si>
  <si>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</si>
  <si>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</si>
  <si>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</si>
  <si>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</si>
  <si>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</si>
  <si>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</si>
  <si>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</si>
  <si>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</si>
  <si>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</si>
  <si>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</si>
  <si>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</si>
  <si>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</si>
  <si>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</si>
  <si>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</si>
  <si>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</si>
  <si>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</si>
  <si>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</si>
  <si>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</si>
  <si>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</si>
  <si>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</si>
  <si>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</si>
  <si>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</si>
  <si>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</si>
  <si>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</si>
  <si>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</si>
  <si>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</si>
  <si>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</si>
  <si>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</si>
  <si>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</si>
  <si>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</si>
  <si>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</si>
  <si>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</si>
  <si>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</si>
  <si>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</si>
  <si>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</si>
  <si>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</si>
  <si>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</si>
  <si>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</si>
  <si>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</si>
  <si>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</si>
  <si>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</si>
  <si>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</si>
  <si>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</si>
  <si>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</si>
  <si>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</si>
  <si>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</si>
  <si>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</si>
  <si>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</si>
  <si>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</si>
  <si>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</si>
  <si>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</si>
  <si>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</si>
  <si>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</si>
  <si>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</si>
  <si>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</si>
  <si>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</si>
  <si>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</si>
  <si>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</si>
  <si>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</si>
  <si>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</si>
  <si>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</si>
  <si>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</si>
  <si>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</si>
  <si>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</si>
  <si>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</si>
  <si>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</si>
  <si>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</si>
  <si>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</si>
  <si>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</si>
  <si>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</si>
  <si>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</si>
  <si>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</si>
  <si>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</si>
  <si>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</si>
  <si>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</si>
  <si>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</si>
  <si>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</si>
  <si>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</si>
  <si>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</si>
  <si>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</si>
  <si>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</si>
  <si>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</si>
  <si>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</si>
  <si>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</si>
  <si>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</si>
  <si>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</si>
  <si>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</si>
  <si>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</si>
  <si>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</si>
  <si>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</si>
  <si>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</si>
  <si>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</si>
  <si>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</si>
  <si>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</si>
  <si>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</si>
  <si>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</si>
  <si>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</si>
  <si>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</si>
  <si>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</si>
  <si>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</si>
  <si>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</si>
  <si>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</si>
  <si>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</si>
  <si>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</si>
  <si>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</si>
  <si>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</si>
  <si>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</si>
  <si>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</si>
  <si>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</si>
  <si>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</si>
  <si>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</si>
  <si>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</si>
  <si>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</si>
  <si>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</si>
  <si>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</si>
  <si>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</si>
  <si>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</si>
  <si>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</si>
  <si>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</si>
  <si>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</si>
  <si>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</si>
  <si>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</si>
  <si>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</si>
  <si>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</si>
  <si>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</si>
  <si>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</si>
  <si>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</si>
  <si>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</si>
  <si>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</si>
  <si>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</si>
  <si>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</si>
  <si>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</si>
  <si>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</si>
  <si>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</si>
  <si>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</si>
  <si>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</si>
  <si>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</si>
  <si>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</si>
  <si>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</si>
  <si>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</si>
  <si>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</si>
  <si>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</si>
  <si>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</si>
  <si>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</si>
  <si>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</si>
  <si>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</si>
  <si>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</si>
  <si>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</si>
  <si>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</si>
  <si>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</si>
  <si>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</si>
  <si>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</si>
  <si>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</si>
  <si>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</si>
  <si>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</si>
  <si>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</si>
  <si>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</si>
  <si>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</si>
  <si>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</si>
  <si>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</si>
  <si>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</si>
  <si>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</si>
  <si>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</si>
  <si>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</si>
  <si>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</si>
  <si>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</si>
  <si>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</si>
  <si>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</si>
  <si>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</si>
  <si>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</si>
  <si>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</si>
  <si>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</si>
  <si>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</si>
  <si>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</si>
  <si>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</si>
  <si>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</si>
  <si>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</si>
  <si>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</si>
  <si>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</si>
  <si>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</si>
  <si>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</si>
  <si>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</si>
  <si>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</si>
  <si>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</si>
  <si>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</si>
  <si>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</si>
  <si>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</si>
  <si>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</si>
  <si>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</si>
  <si>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</si>
  <si>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</si>
  <si>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</si>
  <si>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</si>
  <si>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</si>
  <si>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</si>
  <si>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</si>
  <si>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</si>
  <si>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</si>
  <si>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</si>
  <si>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</si>
  <si>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</si>
  <si>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</si>
  <si>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</si>
  <si>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</si>
  <si>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</si>
  <si>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</si>
  <si>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</si>
  <si>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</si>
  <si>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</si>
  <si>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</si>
  <si>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</si>
  <si>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</si>
  <si>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</si>
  <si>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</si>
  <si>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</si>
  <si>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</si>
  <si>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</si>
  <si>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</si>
  <si>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</si>
  <si>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</si>
  <si>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</si>
  <si>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</si>
  <si>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</si>
  <si>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</si>
  <si>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</si>
  <si>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</si>
  <si>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</si>
  <si>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</si>
  <si>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</si>
  <si>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</si>
  <si>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</si>
  <si>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</si>
  <si>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</si>
  <si>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</si>
  <si>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</si>
  <si>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</si>
  <si>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</si>
  <si>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</si>
  <si>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</si>
  <si>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</si>
  <si>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</si>
  <si>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</si>
  <si>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</si>
  <si>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</si>
  <si>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</si>
  <si>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</si>
  <si>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</si>
  <si>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</si>
  <si>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</si>
  <si>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</si>
  <si>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</si>
  <si>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</si>
  <si>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</si>
  <si>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</si>
  <si>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</si>
  <si>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</si>
  <si>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</si>
  <si>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</si>
  <si>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</si>
  <si>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</si>
  <si>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</si>
  <si>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</si>
  <si>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</si>
  <si>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</si>
  <si>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</si>
  <si>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</si>
  <si>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</si>
  <si>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</si>
  <si>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</si>
  <si>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</si>
  <si>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</si>
  <si>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</si>
  <si>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</si>
  <si>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</si>
  <si>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</si>
  <si>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</si>
  <si>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</si>
  <si>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</si>
  <si>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</si>
  <si>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</si>
  <si>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</si>
  <si>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</si>
  <si>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</si>
  <si>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</si>
  <si>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</si>
  <si>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</si>
  <si>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</si>
  <si>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</si>
  <si>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</si>
  <si>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</si>
  <si>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</si>
  <si>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</si>
  <si>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</si>
  <si>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</si>
  <si>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</si>
  <si>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</si>
  <si>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</si>
  <si>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</si>
  <si>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</si>
  <si>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</si>
  <si>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</si>
  <si>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</si>
  <si>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</si>
  <si>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</si>
  <si>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</si>
  <si>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</si>
  <si>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</si>
  <si>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</si>
  <si>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</si>
  <si>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</si>
  <si>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</si>
  <si>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</si>
  <si>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</si>
  <si>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</si>
  <si>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</si>
  <si>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</si>
  <si>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</si>
  <si>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</si>
  <si>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</si>
  <si>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</si>
  <si>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</si>
  <si>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</si>
  <si>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</si>
  <si>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</si>
  <si>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</si>
  <si>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</si>
  <si>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</si>
  <si>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</si>
  <si>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</si>
  <si>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</si>
  <si>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</si>
  <si>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</si>
  <si>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</si>
  <si>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</si>
  <si>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</si>
  <si>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</si>
  <si>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</si>
  <si>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</si>
  <si>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</si>
  <si>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</si>
  <si>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</si>
  <si>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</si>
  <si>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</si>
  <si>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</si>
  <si>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</si>
  <si>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</si>
  <si>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</si>
  <si>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</si>
  <si>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</si>
  <si>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</si>
  <si>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</si>
  <si>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</si>
  <si>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</si>
  <si>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</si>
  <si>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</si>
  <si>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</si>
  <si>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</si>
  <si>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</si>
  <si>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</si>
  <si>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</si>
  <si>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</si>
  <si>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</si>
  <si>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</si>
  <si>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</si>
  <si>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</si>
  <si>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</si>
  <si>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</si>
  <si>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</si>
  <si>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</si>
  <si>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</si>
  <si>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</si>
  <si>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</si>
  <si>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</si>
  <si>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</si>
  <si>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</si>
  <si>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</si>
  <si>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</si>
  <si>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</si>
  <si>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</si>
  <si>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</si>
  <si>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</si>
  <si>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</si>
  <si>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</si>
  <si>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</si>
  <si>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</si>
  <si>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</si>
  <si>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</si>
  <si>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</si>
  <si>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</si>
  <si>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</si>
  <si>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</si>
  <si>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</si>
  <si>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</si>
  <si>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</si>
  <si>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</si>
  <si>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</si>
  <si>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</si>
  <si>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</si>
  <si>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</si>
  <si>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</si>
  <si>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</si>
  <si>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</si>
  <si>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</si>
  <si>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</si>
  <si>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</si>
  <si>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</si>
  <si>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</si>
  <si>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</si>
  <si>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</si>
  <si>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</si>
  <si>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</si>
  <si>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</si>
  <si>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</si>
  <si>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</si>
  <si>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</si>
  <si>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</si>
  <si>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</si>
  <si>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</si>
  <si>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</si>
  <si>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</si>
  <si>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</si>
  <si>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</si>
  <si>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</si>
  <si>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</si>
  <si>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</si>
  <si>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</si>
  <si>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</si>
  <si>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</si>
  <si>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</si>
  <si>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</si>
  <si>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</si>
  <si>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</si>
  <si>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</si>
  <si>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</si>
  <si>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</si>
  <si>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</si>
  <si>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</si>
  <si>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</si>
  <si>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</si>
  <si>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</si>
  <si>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</si>
  <si>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</si>
  <si>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</si>
  <si>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</si>
  <si>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</si>
  <si>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</si>
  <si>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</si>
  <si>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</si>
  <si>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</si>
  <si>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</si>
  <si>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</si>
  <si>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</si>
  <si>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</si>
  <si>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</si>
  <si>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</si>
  <si>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</si>
  <si>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</si>
  <si>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</si>
  <si>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</si>
  <si>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</si>
  <si>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</si>
  <si>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</si>
  <si>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</si>
  <si>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</si>
  <si>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</si>
  <si>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</si>
  <si>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</si>
  <si>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</si>
  <si>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</si>
  <si>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</si>
  <si>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</si>
  <si>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</si>
  <si>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</si>
  <si>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</si>
  <si>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</si>
  <si>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</si>
  <si>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</si>
  <si>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</si>
  <si>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</si>
  <si>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</si>
  <si>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</si>
  <si>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</si>
  <si>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</si>
  <si>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</si>
  <si>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</si>
  <si>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</si>
  <si>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</si>
  <si>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</si>
  <si>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</si>
  <si>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</si>
  <si>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</si>
  <si>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</si>
  <si>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</si>
  <si>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</si>
  <si>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</si>
  <si>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</si>
  <si>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</si>
  <si>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</si>
  <si>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</si>
  <si>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</si>
  <si>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</si>
  <si>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</si>
  <si>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</si>
  <si>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</si>
  <si>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</si>
  <si>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</si>
  <si>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</si>
  <si>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</si>
  <si>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</si>
  <si>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</si>
  <si>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</si>
  <si>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</si>
  <si>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</si>
  <si>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</si>
  <si>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</si>
  <si>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</si>
  <si>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</si>
  <si>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</si>
  <si>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</si>
  <si>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</si>
  <si>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</si>
  <si>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</si>
  <si>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</si>
  <si>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</si>
  <si>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</si>
  <si>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</si>
  <si>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</si>
  <si>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</si>
  <si>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</si>
  <si>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</si>
  <si>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</si>
  <si>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</si>
  <si>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</si>
  <si>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</si>
  <si>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</si>
  <si>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</si>
  <si>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</si>
  <si>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</si>
  <si>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</si>
  <si>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</si>
  <si>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</si>
  <si>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</si>
  <si>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</si>
  <si>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</si>
  <si>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</si>
  <si>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</si>
  <si>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</si>
  <si>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</si>
  <si>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</si>
  <si>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</si>
  <si>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</si>
  <si>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</si>
  <si>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</si>
  <si>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</si>
  <si>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</si>
  <si>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</si>
  <si>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</si>
  <si>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</si>
  <si>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</si>
  <si>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</si>
  <si>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</si>
  <si>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</si>
  <si>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</si>
  <si>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</si>
  <si>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</si>
  <si>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</si>
  <si>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</si>
  <si>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</si>
  <si>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</si>
  <si>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</si>
  <si>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</si>
  <si>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</si>
  <si>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</si>
  <si>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</si>
  <si>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</si>
  <si>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</si>
  <si>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</si>
  <si>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</si>
  <si>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</si>
  <si>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</si>
  <si>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</si>
  <si>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</si>
  <si>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</si>
  <si>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</si>
  <si>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</si>
  <si>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</si>
  <si>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</si>
  <si>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</si>
  <si>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</si>
  <si>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</si>
  <si>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</si>
  <si>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</si>
  <si>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</si>
  <si>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</si>
  <si>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</si>
  <si>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</si>
  <si>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</si>
  <si>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</si>
  <si>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</si>
  <si>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</si>
  <si>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</si>
  <si>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</si>
  <si>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</si>
  <si>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</si>
  <si>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</si>
  <si>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</si>
  <si>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</si>
  <si>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</si>
  <si>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</si>
  <si>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</si>
  <si>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</si>
  <si>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</si>
  <si>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</si>
  <si>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</si>
  <si>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</si>
  <si>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</si>
  <si>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</si>
  <si>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</si>
  <si>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</si>
  <si>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</si>
  <si>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</si>
  <si>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</si>
  <si>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</si>
  <si>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</si>
  <si>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</si>
  <si>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</si>
  <si>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</si>
  <si>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</si>
  <si>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</si>
  <si>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</si>
  <si>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</si>
  <si>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</si>
  <si>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</si>
  <si>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</si>
  <si>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</si>
  <si>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</si>
  <si>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</si>
  <si>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</si>
  <si>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</si>
  <si>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</si>
  <si>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</si>
  <si>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</si>
  <si>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</si>
  <si>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</si>
  <si>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</si>
  <si>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</si>
  <si>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</si>
  <si>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</si>
  <si>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</si>
  <si>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</si>
  <si>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</si>
  <si>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</si>
  <si>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</si>
  <si>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</si>
  <si>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</si>
  <si>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</si>
  <si>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</si>
  <si>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</si>
  <si>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</si>
  <si>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</si>
  <si>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</si>
  <si>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</si>
  <si>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</si>
  <si>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</si>
  <si>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</si>
  <si>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</si>
  <si>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</si>
  <si>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</si>
  <si>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</si>
  <si>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</si>
  <si>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</si>
  <si>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</si>
  <si>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</si>
  <si>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</si>
  <si>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</si>
  <si>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</si>
  <si>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</si>
  <si>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</si>
  <si>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</si>
  <si>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</si>
  <si>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</si>
  <si>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</si>
  <si>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</si>
  <si>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</si>
  <si>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</si>
  <si>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</si>
  <si>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</si>
  <si>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</si>
  <si>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</si>
  <si>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</si>
  <si>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</si>
  <si>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</si>
  <si>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</si>
  <si>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</si>
  <si>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</si>
  <si>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</si>
  <si>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</si>
  <si>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</si>
  <si>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</si>
  <si>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</si>
  <si>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</si>
  <si>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</si>
  <si>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</si>
  <si>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</si>
  <si>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</si>
  <si>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</si>
  <si>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</si>
  <si>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</si>
  <si>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</si>
  <si>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</si>
  <si>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</si>
  <si>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</si>
  <si>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</si>
  <si>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</si>
  <si>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</si>
  <si>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</si>
  <si>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</si>
  <si>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</si>
  <si>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</si>
  <si>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</si>
  <si>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</si>
  <si>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</si>
  <si>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</si>
  <si>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</si>
  <si>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</si>
  <si>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</si>
  <si>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</si>
  <si>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</si>
  <si>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</si>
  <si>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</si>
  <si>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</si>
  <si>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</si>
  <si>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</si>
  <si>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</si>
  <si>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</si>
  <si>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</si>
  <si>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</si>
  <si>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</si>
  <si>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</si>
  <si>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</si>
  <si>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</si>
  <si>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</si>
  <si>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</si>
  <si>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</si>
  <si>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</si>
  <si>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</si>
  <si>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</si>
  <si>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</si>
  <si>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</si>
  <si>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</si>
  <si>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</si>
  <si>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</si>
  <si>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</si>
  <si>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</si>
  <si>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</si>
  <si>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</si>
  <si>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</si>
  <si>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</si>
  <si>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</si>
  <si>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</si>
  <si>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</si>
  <si>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</si>
  <si>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</si>
  <si>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</si>
  <si>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</si>
  <si>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</si>
  <si>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</si>
  <si>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</si>
  <si>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</si>
  <si>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</si>
  <si>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</si>
  <si>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</si>
  <si>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</si>
  <si>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</si>
  <si>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</si>
  <si>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</si>
  <si>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</si>
  <si>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</si>
  <si>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</si>
  <si>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</si>
  <si>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</si>
  <si>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</si>
  <si>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</si>
  <si>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</si>
  <si>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</si>
  <si>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</si>
  <si>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</si>
  <si>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</si>
  <si>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</si>
  <si>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</si>
  <si>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</si>
  <si>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</si>
  <si>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</si>
  <si>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</si>
  <si>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</si>
  <si>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</si>
  <si>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</si>
  <si>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</si>
  <si>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</si>
  <si>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</si>
  <si>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</si>
  <si>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</si>
  <si>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</si>
  <si>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</si>
  <si>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</si>
  <si>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</si>
  <si>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</si>
  <si>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</si>
  <si>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</si>
  <si>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</si>
  <si>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</si>
  <si>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</si>
  <si>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</si>
  <si>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</si>
  <si>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</si>
  <si>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</si>
  <si>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</si>
  <si>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</si>
  <si>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</si>
  <si>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</si>
  <si>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</si>
  <si>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</si>
  <si>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</si>
  <si>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</si>
  <si>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</si>
  <si>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</si>
  <si>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</si>
  <si>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</si>
  <si>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</si>
  <si>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</si>
  <si>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</si>
  <si>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</si>
  <si>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</si>
  <si>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</si>
  <si>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</si>
  <si>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</si>
  <si>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</si>
  <si>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</si>
  <si>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</si>
  <si>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</si>
  <si>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</si>
  <si>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</si>
  <si>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</si>
  <si>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</si>
  <si>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</si>
  <si>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</si>
  <si>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</si>
  <si>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</si>
  <si>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</si>
  <si>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</si>
  <si>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</si>
  <si>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</si>
  <si>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</si>
  <si>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</si>
  <si>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</si>
  <si>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</si>
  <si>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</si>
  <si>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</si>
  <si>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</si>
  <si>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</si>
  <si>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</si>
  <si>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</si>
  <si>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</si>
  <si>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</si>
  <si>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</si>
  <si>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</si>
  <si>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</si>
  <si>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</si>
  <si>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</si>
  <si>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</si>
  <si>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</si>
  <si>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</si>
  <si>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</si>
  <si>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</si>
  <si>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</si>
  <si>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</si>
  <si>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</si>
  <si>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</si>
  <si>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</si>
  <si>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</si>
  <si>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</si>
  <si>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</si>
  <si>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</si>
  <si>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</si>
  <si>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</si>
  <si>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</si>
  <si>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</si>
  <si>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</si>
  <si>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</si>
  <si>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</si>
  <si>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</si>
  <si>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</si>
  <si>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</si>
  <si>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</si>
  <si>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</si>
  <si>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</si>
  <si>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</si>
  <si>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</si>
  <si>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</si>
  <si>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</si>
  <si>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</si>
  <si>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</si>
  <si>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</si>
  <si>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</si>
  <si>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</si>
  <si>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</si>
  <si>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</si>
  <si>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</si>
  <si>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</si>
  <si>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</si>
  <si>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</si>
  <si>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</si>
  <si>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</si>
  <si>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</si>
  <si>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</si>
  <si>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</si>
  <si>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</si>
  <si>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</si>
  <si>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</si>
  <si>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</si>
  <si>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</si>
  <si>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</si>
  <si>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</si>
  <si>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</si>
  <si>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</si>
  <si>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</si>
  <si>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</si>
  <si>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</si>
  <si>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</si>
  <si>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</si>
  <si>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</si>
  <si>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</si>
  <si>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</si>
  <si>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</si>
  <si>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</si>
  <si>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</si>
  <si>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</si>
  <si>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</si>
  <si>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</si>
  <si>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</si>
  <si>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</si>
  <si>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</si>
  <si>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</si>
  <si>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</si>
  <si>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</si>
  <si>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</si>
  <si>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</si>
  <si>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</si>
  <si>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</si>
  <si>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</si>
  <si>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</si>
  <si>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</si>
  <si>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</si>
  <si>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</si>
  <si>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</si>
  <si>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</si>
  <si>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</si>
  <si>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</si>
  <si>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</si>
  <si>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</si>
  <si>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</si>
  <si>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</si>
  <si>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</si>
  <si>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</si>
  <si>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</si>
  <si>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</si>
  <si>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</si>
  <si>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</si>
  <si>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</si>
  <si>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</si>
  <si>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</si>
  <si>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</si>
  <si>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</si>
  <si>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</si>
  <si>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</si>
  <si>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</si>
  <si>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</si>
  <si>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</si>
  <si>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</si>
  <si>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</si>
  <si>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</si>
  <si>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</si>
  <si>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</si>
  <si>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</si>
  <si>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</si>
  <si>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</si>
  <si>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</si>
  <si>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</si>
  <si>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</si>
  <si>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</si>
  <si>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</si>
  <si>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</si>
  <si>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</si>
  <si>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</si>
  <si>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</si>
  <si>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</si>
  <si>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</si>
  <si>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</si>
  <si>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</si>
  <si>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</si>
  <si>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</si>
  <si>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</si>
  <si>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</si>
  <si>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</si>
  <si>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</si>
  <si>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</si>
  <si>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</si>
  <si>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</si>
  <si>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</si>
  <si>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</si>
  <si>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</si>
  <si>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</si>
  <si>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</si>
  <si>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</si>
  <si>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</si>
  <si>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</si>
  <si>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</si>
  <si>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</si>
  <si>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</si>
  <si>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</si>
  <si>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</si>
  <si>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</si>
  <si>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</si>
  <si>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</si>
  <si>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</si>
  <si>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</si>
  <si>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</si>
  <si>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</si>
  <si>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</si>
  <si>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</si>
  <si>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</si>
  <si>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</si>
  <si>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</si>
  <si>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</si>
  <si>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</si>
  <si>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</si>
  <si>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</si>
  <si>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</si>
  <si>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</si>
  <si>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</si>
  <si>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</si>
  <si>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</si>
  <si>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</si>
  <si>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</si>
  <si>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</si>
  <si>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</si>
  <si>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</si>
  <si>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</si>
  <si>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</si>
  <si>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</si>
  <si>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</si>
  <si>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</si>
  <si>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</si>
  <si>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</si>
  <si>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</si>
  <si>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</si>
  <si>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</si>
  <si>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</si>
  <si>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</si>
  <si>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</si>
  <si>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</si>
  <si>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</si>
  <si>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</si>
  <si>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</si>
  <si>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</si>
  <si>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</si>
  <si>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</si>
  <si>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</si>
  <si>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</si>
  <si>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</si>
  <si>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</si>
  <si>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</si>
  <si>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</si>
  <si>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</si>
  <si>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</si>
  <si>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</si>
  <si>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</si>
  <si>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</si>
  <si>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</si>
  <si>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</si>
  <si>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</si>
  <si>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</si>
  <si>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</si>
  <si>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</si>
  <si>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</si>
  <si>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</si>
  <si>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</si>
  <si>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</si>
  <si>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</si>
  <si>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</si>
  <si>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</si>
  <si>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</si>
  <si>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</si>
  <si>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</si>
  <si>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</si>
  <si>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</si>
  <si>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</si>
  <si>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</si>
  <si>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</si>
  <si>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</si>
  <si>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</si>
  <si>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</si>
  <si>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</si>
  <si>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</si>
  <si>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</si>
  <si>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</si>
  <si>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</si>
  <si>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</si>
  <si>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</si>
  <si>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</si>
  <si>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</si>
  <si>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</si>
  <si>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</si>
  <si>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</si>
  <si>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</si>
  <si>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</si>
  <si>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</si>
  <si>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</si>
  <si>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</si>
  <si>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</si>
  <si>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</si>
  <si>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</si>
  <si>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</si>
  <si>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</si>
  <si>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</si>
  <si>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</si>
  <si>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</si>
  <si>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</si>
  <si>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</si>
  <si>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</si>
  <si>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</si>
  <si>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</si>
  <si>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</si>
  <si>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</si>
  <si>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</si>
  <si>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</si>
  <si>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</si>
  <si>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</si>
  <si>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</si>
  <si>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</si>
  <si>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</si>
  <si>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</si>
  <si>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</si>
  <si>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</si>
  <si>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</si>
  <si>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</si>
  <si>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</si>
  <si>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</si>
  <si>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</si>
  <si>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</si>
  <si>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</si>
  <si>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</si>
  <si>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</si>
  <si>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</si>
  <si>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</si>
  <si>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</si>
  <si>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</si>
  <si>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</si>
  <si>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</si>
  <si>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</si>
  <si>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</si>
  <si>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</si>
  <si>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</si>
  <si>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</si>
  <si>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</si>
  <si>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</si>
  <si>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</si>
  <si>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</si>
  <si>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</si>
  <si>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</si>
  <si>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</si>
  <si>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</si>
  <si>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</si>
  <si>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</si>
  <si>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</si>
  <si>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</si>
  <si>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</si>
  <si>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</si>
  <si>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</si>
  <si>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</si>
  <si>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</si>
  <si>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</si>
  <si>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</si>
  <si>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</si>
  <si>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</si>
  <si>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</si>
  <si>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</si>
  <si>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</si>
  <si>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</si>
  <si>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</si>
  <si>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</si>
  <si>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</si>
  <si>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</si>
  <si>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</si>
  <si>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</si>
  <si>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</si>
  <si>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</si>
  <si>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</si>
  <si>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</si>
  <si>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</si>
  <si>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</si>
  <si>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</si>
  <si>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</si>
  <si>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</si>
  <si>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</si>
  <si>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</si>
  <si>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</si>
  <si>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</si>
  <si>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</si>
  <si>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</si>
  <si>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</si>
  <si>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</si>
  <si>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</si>
  <si>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</si>
  <si>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</si>
  <si>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</si>
  <si>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</si>
  <si>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</si>
  <si>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</si>
  <si>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</si>
  <si>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</si>
  <si>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</si>
  <si>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</si>
  <si>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</si>
  <si>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</si>
  <si>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</si>
  <si>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</si>
  <si>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</si>
  <si>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</si>
  <si>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</si>
  <si>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</si>
  <si>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</si>
  <si>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</si>
  <si>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</si>
  <si>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</si>
  <si>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</si>
  <si>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</si>
  <si>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</si>
  <si>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</si>
  <si>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</si>
  <si>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</si>
  <si>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</si>
  <si>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</si>
  <si>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</si>
  <si>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</si>
  <si>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</si>
  <si>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</si>
  <si>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</si>
  <si>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</si>
  <si>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</si>
  <si>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</si>
  <si>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</si>
  <si>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</si>
  <si>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</si>
  <si>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</si>
  <si>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</si>
  <si>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</si>
  <si>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</si>
  <si>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</si>
  <si>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</si>
  <si>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</si>
  <si>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</si>
  <si>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</si>
  <si>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</si>
  <si>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</si>
  <si>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</si>
  <si>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</si>
  <si>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</si>
  <si>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</si>
  <si>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</si>
  <si>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</si>
  <si>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</si>
  <si>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</si>
  <si>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</si>
  <si>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</si>
  <si>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</si>
  <si>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</si>
  <si>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</si>
  <si>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</si>
  <si>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</si>
  <si>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</si>
  <si>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</si>
  <si>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</si>
  <si>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</si>
  <si>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</si>
  <si>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</si>
  <si>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</si>
  <si>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</si>
  <si>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</si>
  <si>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</si>
  <si>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</si>
  <si>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</si>
  <si>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</si>
  <si>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</si>
  <si>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</si>
  <si>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</si>
  <si>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</si>
  <si>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</si>
  <si>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</si>
  <si>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</si>
  <si>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</si>
  <si>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</si>
  <si>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</si>
  <si>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</si>
  <si>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</si>
  <si>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</si>
  <si>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</si>
  <si>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</si>
  <si>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</si>
  <si>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</si>
  <si>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</si>
  <si>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</si>
  <si>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</si>
  <si>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</si>
  <si>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</si>
  <si>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</si>
  <si>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</si>
  <si>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</si>
  <si>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</si>
  <si>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</si>
  <si>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</si>
  <si>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</si>
  <si>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</si>
  <si>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</si>
  <si>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</si>
  <si>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</si>
  <si>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</si>
  <si>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</si>
  <si>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</si>
  <si>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</si>
  <si>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</si>
  <si>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</si>
  <si>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</si>
  <si>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</si>
  <si>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</si>
  <si>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</si>
  <si>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</si>
  <si>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</si>
  <si>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</si>
  <si>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</si>
  <si>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</si>
  <si>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</si>
  <si>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</si>
  <si>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</si>
  <si>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</si>
  <si>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</si>
  <si>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</si>
  <si>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</si>
  <si>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</si>
  <si>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</si>
  <si>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</si>
  <si>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</si>
  <si>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</si>
  <si>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</si>
  <si>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</si>
  <si>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</si>
  <si>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</si>
  <si>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</si>
  <si>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</si>
  <si>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</si>
  <si>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</si>
  <si>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</si>
  <si>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</si>
  <si>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</si>
  <si>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</si>
  <si>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</si>
  <si>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</si>
  <si>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</si>
  <si>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</si>
  <si>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</si>
  <si>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</si>
  <si>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</si>
  <si>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</si>
  <si>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</si>
  <si>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</si>
  <si>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</si>
  <si>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</si>
  <si>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</si>
  <si>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</si>
  <si>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</si>
  <si>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</si>
  <si>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</si>
  <si>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</si>
  <si>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</si>
  <si>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</si>
  <si>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</si>
  <si>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</si>
  <si>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</si>
  <si>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</si>
  <si>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</si>
  <si>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</si>
  <si>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</si>
  <si>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</si>
  <si>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</si>
  <si>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</si>
  <si>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</si>
  <si>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</si>
  <si>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</si>
  <si>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</si>
  <si>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</si>
  <si>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</si>
  <si>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</si>
  <si>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</si>
  <si>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</si>
  <si>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</si>
  <si>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</si>
  <si>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</si>
  <si>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</si>
  <si>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</si>
  <si>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</si>
  <si>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</si>
  <si>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</si>
  <si>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</si>
  <si>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</si>
  <si>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</si>
  <si>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</si>
  <si>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</si>
  <si>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</si>
  <si>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</si>
  <si>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</si>
  <si>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</si>
  <si>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</si>
  <si>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</si>
  <si>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</si>
  <si>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</si>
  <si>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</si>
  <si>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</si>
  <si>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</si>
  <si>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</si>
  <si>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</si>
  <si>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</si>
  <si>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</si>
  <si>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</si>
  <si>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</si>
  <si>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</si>
  <si>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</si>
  <si>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</si>
  <si>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</si>
  <si>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</si>
  <si>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</si>
  <si>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</si>
  <si>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</si>
  <si>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</si>
  <si>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</si>
  <si>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</si>
  <si>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</si>
  <si>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</si>
  <si>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</si>
  <si>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</si>
  <si>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</si>
  <si>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</si>
  <si>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</si>
  <si>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</si>
  <si>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</si>
  <si>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</si>
  <si>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</si>
  <si>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</si>
  <si>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</si>
  <si>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</si>
  <si>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</si>
  <si>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</si>
  <si>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</si>
  <si>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</si>
  <si>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</si>
  <si>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</si>
  <si>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</si>
  <si>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</si>
  <si>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</si>
  <si>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</si>
  <si>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</si>
  <si>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</si>
  <si>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</si>
  <si>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</si>
  <si>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</si>
  <si>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</si>
  <si>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</si>
  <si>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</si>
  <si>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</si>
  <si>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</si>
  <si>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</si>
  <si>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</si>
  <si>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</si>
  <si>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</si>
  <si>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</si>
  <si>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</si>
  <si>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</si>
  <si>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</si>
  <si>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</si>
  <si>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</si>
  <si>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</si>
  <si>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</si>
  <si>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</si>
  <si>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</si>
  <si>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</si>
  <si>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</si>
  <si>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</si>
  <si>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</si>
  <si>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</si>
  <si>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</si>
  <si>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</si>
  <si>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</si>
  <si>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</si>
  <si>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</si>
  <si>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</si>
  <si>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</si>
  <si>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</si>
  <si>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</si>
  <si>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</si>
  <si>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</si>
  <si>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</si>
  <si>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</si>
  <si>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</si>
  <si>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</si>
  <si>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</si>
  <si>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</si>
  <si>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</si>
  <si>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</si>
  <si>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</si>
  <si>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</si>
  <si>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</si>
  <si>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</si>
  <si>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</si>
  <si>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</si>
  <si>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</si>
  <si>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</si>
  <si>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</si>
  <si>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</si>
  <si>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</si>
  <si>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</si>
  <si>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</si>
  <si>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</si>
  <si>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</si>
  <si>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</si>
  <si>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</si>
  <si>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</si>
  <si>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</si>
  <si>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</si>
  <si>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</si>
  <si>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</si>
  <si>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</si>
  <si>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</si>
  <si>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</si>
  <si>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</si>
  <si>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</si>
  <si>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</si>
  <si>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</si>
  <si>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</si>
  <si>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</si>
  <si>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</si>
  <si>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</si>
  <si>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</si>
  <si>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</si>
  <si>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</si>
  <si>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</si>
  <si>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</si>
  <si>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</si>
  <si>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</si>
  <si>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</si>
  <si>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</si>
  <si>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</si>
  <si>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</si>
  <si>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</si>
  <si>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</si>
  <si>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</si>
  <si>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</si>
  <si>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</si>
  <si>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</si>
  <si>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</si>
  <si>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</si>
  <si>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</si>
  <si>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</si>
  <si>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</si>
  <si>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</si>
  <si>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</si>
  <si>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</si>
  <si>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</si>
  <si>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</si>
  <si>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</si>
  <si>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</si>
  <si>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</si>
  <si>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</si>
  <si>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</si>
  <si>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</si>
  <si>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</si>
  <si>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</si>
  <si>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</si>
  <si>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</si>
  <si>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</si>
  <si>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</si>
  <si>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</si>
  <si>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</si>
  <si>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</si>
  <si>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</si>
  <si>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</si>
  <si>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</si>
  <si>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</si>
  <si>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</si>
  <si>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</si>
  <si>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</si>
  <si>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</si>
  <si>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</si>
  <si>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</si>
  <si>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</si>
  <si>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</si>
  <si>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</si>
  <si>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</si>
  <si>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</si>
  <si>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</si>
  <si>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</si>
  <si>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</si>
  <si>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</si>
  <si>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</si>
  <si>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</si>
  <si>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</si>
  <si>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</si>
  <si>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</si>
  <si>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</si>
  <si>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</si>
  <si>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</si>
  <si>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</si>
  <si>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</si>
  <si>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</si>
  <si>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</si>
  <si>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</si>
  <si>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</si>
  <si>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</si>
  <si>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</si>
  <si>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</si>
  <si>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</si>
  <si>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</si>
  <si>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</si>
  <si>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</si>
  <si>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</si>
  <si>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</si>
  <si>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</si>
  <si>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</si>
  <si>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</si>
  <si>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</si>
  <si>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</si>
  <si>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</si>
  <si>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</si>
  <si>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</si>
  <si>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</si>
  <si>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</si>
  <si>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</si>
  <si>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</si>
  <si>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</si>
  <si>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</si>
  <si>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</si>
  <si>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</si>
  <si>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</si>
  <si>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</si>
  <si>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</si>
  <si>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</si>
  <si>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</si>
  <si>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</si>
  <si>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</si>
  <si>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</si>
  <si>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</si>
  <si>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</si>
  <si>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</si>
  <si>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</si>
  <si>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</si>
  <si>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</si>
  <si>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</si>
  <si>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</si>
  <si>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</si>
  <si>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</si>
  <si>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</si>
  <si>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</si>
  <si>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</si>
  <si>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</si>
  <si>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</si>
  <si>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</si>
  <si>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</si>
  <si>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</si>
  <si>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</si>
  <si>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</si>
  <si>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</si>
  <si>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</si>
  <si>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</si>
  <si>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</si>
  <si>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</si>
  <si>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</si>
  <si>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</si>
  <si>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</si>
  <si>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</si>
  <si>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</si>
  <si>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</si>
  <si>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</si>
  <si>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</si>
  <si>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</si>
  <si>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</si>
  <si>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</si>
  <si>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</si>
  <si>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</si>
  <si>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</si>
  <si>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</si>
  <si>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</si>
  <si>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</si>
  <si>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</si>
  <si>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</si>
  <si>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</si>
  <si>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</si>
  <si>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</si>
  <si>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</si>
  <si>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</si>
  <si>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</si>
  <si>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</si>
  <si>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</si>
  <si>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</si>
  <si>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</si>
  <si>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</si>
  <si>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</si>
  <si>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</si>
  <si>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</si>
  <si>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</si>
  <si>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</si>
  <si>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</si>
  <si>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</si>
  <si>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</si>
  <si>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</si>
  <si>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</si>
  <si>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</si>
  <si>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</si>
  <si>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</si>
  <si>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</si>
  <si>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</si>
  <si>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</si>
  <si>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</si>
  <si>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</si>
  <si>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</si>
  <si>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</si>
  <si>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</si>
  <si>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</si>
  <si>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</si>
  <si>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</si>
  <si>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</si>
  <si>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</si>
  <si>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</si>
  <si>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</si>
  <si>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</si>
  <si>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</si>
  <si>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</si>
  <si>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</si>
  <si>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</si>
  <si>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</si>
  <si>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</si>
  <si>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</si>
  <si>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</si>
  <si>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</si>
  <si>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</si>
  <si>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</si>
  <si>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</si>
  <si>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</si>
  <si>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</si>
  <si>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</si>
  <si>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</si>
  <si>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</si>
  <si>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</si>
  <si>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</si>
  <si>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</si>
  <si>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</si>
  <si>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</si>
  <si>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</si>
  <si>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</si>
  <si>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</si>
  <si>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</si>
  <si>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</si>
  <si>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</si>
  <si>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</si>
  <si>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</si>
  <si>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</si>
  <si>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</si>
  <si>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</si>
  <si>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</si>
  <si>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</si>
  <si>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</si>
  <si>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</si>
  <si>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</si>
  <si>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</si>
  <si>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</si>
  <si>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</si>
  <si>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</si>
  <si>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</si>
  <si>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</si>
  <si>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</si>
  <si>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</si>
  <si>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</si>
  <si>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</si>
  <si>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</si>
  <si>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</si>
  <si>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</si>
  <si>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</si>
  <si>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</si>
  <si>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</si>
  <si>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</si>
  <si>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</si>
  <si>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</si>
  <si>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</si>
  <si>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</si>
  <si>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</si>
  <si>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</si>
  <si>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</si>
  <si>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</si>
  <si>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</si>
  <si>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</si>
  <si>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</si>
  <si>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</si>
  <si>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</si>
  <si>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</si>
  <si>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</si>
  <si>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</si>
  <si>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</si>
  <si>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</si>
  <si>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</si>
  <si>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</si>
  <si>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</si>
  <si>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</si>
  <si>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</si>
  <si>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</si>
  <si>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</si>
  <si>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</si>
  <si>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</si>
  <si>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</si>
  <si>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</si>
  <si>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</si>
  <si>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</si>
  <si>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</si>
  <si>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</si>
  <si>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</si>
  <si>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</si>
  <si>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</si>
  <si>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</si>
  <si>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</si>
  <si>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</si>
  <si>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</si>
  <si>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</si>
  <si>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</si>
  <si>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</si>
  <si>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</si>
  <si>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</si>
  <si>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</si>
  <si>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</si>
  <si>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</si>
  <si>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</si>
  <si>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</si>
  <si>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</si>
  <si>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</si>
  <si>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</si>
  <si>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</si>
  <si>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</si>
  <si>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</si>
  <si>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</si>
  <si>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</si>
  <si>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</si>
  <si>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</si>
  <si>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</si>
  <si>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</si>
  <si>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</si>
  <si>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</si>
  <si>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</si>
  <si>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</si>
  <si>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</si>
  <si>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</si>
  <si>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</si>
  <si>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</si>
  <si>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</si>
  <si>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</si>
  <si>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</si>
  <si>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</si>
  <si>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</si>
  <si>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</si>
  <si>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</si>
  <si>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</si>
  <si>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</si>
  <si>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</si>
  <si>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</si>
  <si>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</si>
  <si>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</si>
  <si>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</si>
  <si>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</si>
  <si>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</si>
  <si>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</si>
  <si>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</si>
  <si>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</si>
  <si>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</si>
  <si>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</si>
  <si>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</si>
  <si>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</si>
  <si>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</si>
  <si>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</si>
  <si>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</si>
  <si>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</si>
  <si>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</si>
  <si>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</si>
  <si>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</si>
  <si>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</si>
  <si>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</si>
  <si>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</si>
  <si>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</si>
  <si>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</si>
  <si>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</si>
  <si>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</si>
  <si>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</si>
  <si>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</si>
  <si>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</si>
  <si>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</si>
  <si>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</si>
  <si>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</si>
  <si>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</si>
  <si>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</si>
  <si>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</si>
  <si>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</si>
  <si>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</si>
  <si>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</si>
  <si>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</si>
  <si>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</si>
  <si>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</si>
  <si>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</si>
  <si>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</si>
  <si>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</si>
  <si>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</si>
  <si>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</si>
  <si>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</si>
  <si>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</si>
  <si>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</si>
  <si>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</si>
  <si>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</si>
  <si>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</si>
  <si>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</si>
  <si>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</si>
  <si>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</si>
  <si>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</si>
  <si>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</si>
  <si>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</si>
  <si>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</si>
  <si>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</si>
  <si>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</si>
  <si>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</si>
  <si>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</si>
  <si>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</si>
  <si>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</si>
  <si>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</si>
  <si>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</si>
  <si>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</si>
  <si>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</si>
  <si>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</si>
  <si>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</si>
  <si>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</si>
  <si>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</si>
  <si>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</si>
  <si>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</si>
  <si>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</si>
  <si>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</si>
  <si>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</si>
  <si>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</si>
  <si>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</si>
  <si>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</si>
  <si>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</si>
  <si>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</si>
  <si>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</si>
  <si>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</si>
  <si>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</si>
  <si>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</si>
  <si>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</si>
  <si>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</si>
  <si>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</si>
  <si>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</si>
  <si>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</si>
  <si>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</si>
  <si>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</si>
  <si>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</si>
  <si>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</si>
  <si>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</si>
  <si>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</si>
  <si>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</si>
  <si>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</si>
  <si>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</si>
  <si>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</si>
  <si>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</si>
  <si>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</si>
  <si>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</si>
  <si>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</si>
  <si>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</si>
  <si>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</si>
  <si>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</si>
  <si>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</si>
  <si>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</si>
  <si>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</si>
  <si>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</si>
  <si>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</si>
  <si>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</si>
  <si>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</si>
  <si>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</si>
  <si>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</si>
  <si>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</si>
  <si>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</si>
  <si>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</si>
  <si>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</si>
  <si>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</si>
  <si>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</si>
  <si>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</si>
  <si>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</si>
  <si>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</si>
  <si>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</si>
  <si>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</si>
  <si>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</si>
  <si>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</si>
  <si>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</si>
  <si>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</si>
  <si>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</si>
  <si>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</si>
  <si>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</si>
  <si>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</si>
  <si>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</si>
  <si>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</si>
  <si>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</si>
  <si>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</si>
  <si>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</si>
  <si>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</si>
  <si>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</si>
  <si>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</si>
  <si>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</si>
  <si>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</si>
  <si>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</si>
  <si>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</si>
  <si>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</si>
  <si>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</si>
  <si>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</si>
  <si>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</si>
  <si>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</si>
  <si>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</si>
  <si>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</si>
  <si>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</si>
  <si>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</si>
  <si>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</si>
  <si>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</si>
  <si>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</si>
  <si>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</si>
  <si>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</si>
  <si>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</si>
  <si>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</si>
  <si>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</si>
  <si>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</si>
  <si>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</si>
  <si>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</si>
  <si>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</si>
  <si>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</si>
  <si>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</si>
  <si>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</si>
  <si>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</si>
  <si>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</si>
  <si>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</si>
  <si>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</si>
  <si>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</si>
  <si>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</si>
  <si>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</si>
  <si>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</si>
  <si>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</si>
  <si>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</si>
  <si>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</si>
  <si>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</si>
  <si>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</si>
  <si>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</si>
  <si>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</si>
  <si>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</si>
  <si>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</si>
  <si>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</si>
  <si>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</si>
  <si>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</si>
  <si>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</si>
  <si>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</si>
  <si>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</si>
  <si>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</si>
  <si>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</si>
  <si>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</si>
  <si>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</si>
  <si>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</si>
  <si>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</si>
  <si>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</si>
  <si>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</si>
  <si>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</si>
  <si>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</si>
  <si>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</si>
  <si>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</si>
  <si>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</si>
  <si>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</si>
  <si>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</si>
  <si>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</si>
  <si>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</si>
  <si>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</si>
  <si>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</si>
  <si>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</si>
  <si>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</si>
  <si>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</si>
  <si>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</si>
  <si>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</si>
  <si>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</si>
  <si>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</si>
  <si>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</si>
  <si>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</si>
  <si>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</si>
  <si>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</si>
  <si>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</si>
  <si>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</si>
  <si>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</si>
  <si>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</si>
  <si>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</si>
  <si>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</si>
  <si>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</si>
  <si>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</si>
  <si>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</si>
  <si>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</si>
  <si>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</si>
  <si>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</si>
  <si>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</si>
  <si>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</si>
  <si>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</si>
  <si>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</si>
  <si>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</si>
  <si>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</si>
  <si>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</si>
  <si>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</si>
  <si>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</si>
  <si>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</si>
  <si>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</si>
  <si>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</si>
  <si>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</si>
  <si>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</si>
  <si>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</si>
  <si>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</si>
  <si>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</si>
  <si>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</si>
  <si>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</si>
  <si>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</si>
  <si>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</si>
  <si>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</si>
  <si>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</si>
  <si>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</si>
  <si>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</si>
  <si>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</si>
  <si>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</si>
  <si>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</si>
  <si>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</si>
  <si>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</si>
  <si>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</si>
  <si>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</si>
  <si>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</si>
  <si>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</si>
  <si>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</si>
  <si>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</si>
  <si>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</si>
  <si>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</si>
  <si>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</si>
  <si>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</si>
  <si>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</si>
  <si>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</si>
  <si>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</si>
  <si>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</si>
  <si>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</si>
  <si>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</si>
  <si>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</si>
  <si>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</si>
  <si>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</si>
  <si>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</si>
  <si>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</si>
  <si>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</si>
  <si>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</si>
  <si>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</si>
  <si>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</si>
  <si>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</si>
  <si>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</si>
  <si>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</si>
  <si>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</si>
  <si>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</si>
  <si>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</si>
  <si>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</si>
  <si>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</si>
  <si>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</si>
  <si>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</si>
  <si>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</si>
  <si>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</si>
  <si>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</si>
  <si>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</si>
  <si>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</si>
  <si>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</si>
  <si>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</si>
  <si>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</si>
  <si>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</si>
  <si>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</si>
  <si>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</si>
  <si>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</si>
  <si>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</si>
  <si>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</si>
  <si>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</si>
  <si>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</si>
  <si>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</si>
  <si>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</si>
  <si>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</si>
  <si>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</si>
  <si>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</si>
  <si>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</si>
  <si>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</si>
  <si>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</si>
  <si>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</si>
  <si>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</si>
  <si>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</si>
  <si>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</si>
  <si>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</si>
  <si>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</si>
  <si>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</si>
  <si>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</si>
  <si>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</si>
  <si>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</si>
  <si>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</si>
  <si>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</si>
  <si>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</si>
  <si>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</si>
  <si>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</si>
  <si>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</si>
  <si>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</si>
  <si>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</si>
  <si>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</si>
  <si>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</si>
  <si>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</si>
  <si>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</si>
  <si>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</si>
  <si>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</si>
  <si>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</si>
  <si>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</si>
  <si>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</si>
  <si>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</si>
  <si>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</si>
  <si>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</si>
  <si>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</si>
  <si>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</si>
  <si>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</si>
  <si>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</si>
  <si>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</si>
  <si>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</si>
  <si>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</si>
  <si>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</si>
  <si>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</si>
  <si>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</si>
  <si>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</si>
  <si>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</si>
  <si>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</si>
  <si>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</si>
  <si>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</si>
  <si>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</si>
  <si>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</si>
  <si>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</si>
  <si>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</si>
  <si>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</si>
  <si>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</si>
  <si>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</si>
  <si>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</si>
  <si>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</si>
  <si>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</si>
  <si>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</si>
  <si>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</si>
  <si>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</si>
  <si>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</si>
  <si>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</si>
  <si>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</si>
  <si>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</si>
  <si>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</si>
  <si>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</si>
  <si>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</si>
  <si>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</si>
  <si>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</si>
  <si>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</si>
  <si>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</si>
  <si>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</si>
  <si>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</si>
  <si>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</si>
  <si>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</si>
  <si>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</si>
  <si>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</si>
  <si>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</si>
  <si>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</si>
  <si>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</si>
  <si>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</si>
  <si>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</si>
  <si>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</si>
  <si>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</si>
  <si>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</si>
  <si>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</si>
  <si>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</si>
  <si>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</si>
  <si>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</si>
  <si>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</si>
  <si>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</si>
  <si>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</si>
  <si>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</si>
  <si>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</si>
  <si>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</si>
  <si>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</si>
  <si>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</si>
  <si>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</si>
  <si>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</si>
  <si>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</si>
  <si>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</si>
  <si>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</si>
  <si>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</si>
  <si>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</si>
  <si>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</si>
  <si>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</si>
  <si>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</si>
  <si>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</si>
  <si>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</si>
  <si>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</si>
  <si>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</si>
  <si>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</si>
  <si>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</si>
  <si>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</si>
  <si>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</si>
  <si>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</si>
  <si>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</si>
  <si>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</si>
  <si>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</si>
  <si>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</si>
  <si>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</si>
  <si>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</si>
  <si>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</si>
  <si>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</si>
  <si>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</si>
  <si>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</si>
  <si>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</si>
  <si>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</si>
  <si>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</si>
  <si>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</si>
  <si>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</si>
  <si>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</si>
  <si>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</si>
  <si>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</si>
  <si>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</si>
  <si>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</si>
  <si>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</si>
  <si>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</si>
  <si>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</si>
  <si>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</si>
  <si>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</si>
  <si>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</si>
  <si>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</si>
  <si>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</si>
  <si>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</si>
  <si>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</si>
  <si>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</si>
  <si>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</si>
  <si>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</si>
  <si>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</si>
  <si>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</si>
  <si>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</si>
  <si>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</si>
  <si>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</si>
  <si>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</si>
  <si>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</si>
  <si>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</si>
  <si>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</si>
  <si>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</si>
  <si>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</si>
  <si>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</si>
  <si>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</si>
  <si>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</si>
  <si>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</si>
  <si>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</si>
  <si>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</si>
  <si>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</si>
  <si>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</si>
  <si>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</si>
  <si>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</si>
  <si>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</si>
  <si>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</si>
  <si>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</si>
  <si>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</si>
  <si>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</si>
  <si>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</si>
  <si>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</si>
  <si>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</si>
  <si>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</si>
  <si>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</si>
  <si>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</si>
  <si>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</si>
  <si>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</si>
  <si>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</si>
  <si>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</si>
  <si>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</si>
  <si>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</si>
  <si>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</si>
  <si>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</si>
  <si>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</si>
  <si>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</si>
  <si>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</si>
  <si>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</si>
  <si>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</si>
  <si>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</si>
  <si>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</si>
  <si>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</si>
  <si>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</si>
  <si>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</si>
  <si>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</si>
  <si>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</si>
  <si>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</si>
  <si>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</si>
  <si>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</si>
  <si>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</si>
  <si>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</si>
  <si>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</si>
  <si>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</si>
  <si>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</si>
  <si>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</si>
  <si>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</si>
  <si>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</si>
  <si>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</si>
  <si>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</si>
  <si>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</si>
  <si>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</si>
  <si>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</si>
  <si>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</si>
  <si>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</si>
  <si>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</si>
  <si>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</si>
  <si>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</si>
  <si>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</si>
  <si>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</si>
  <si>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</si>
  <si>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</si>
  <si>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</si>
  <si>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</si>
  <si>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</si>
  <si>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</si>
  <si>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</si>
  <si>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</si>
  <si>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</si>
  <si>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</si>
  <si>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</si>
  <si>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</si>
  <si>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</si>
  <si>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</si>
  <si>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</si>
  <si>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</si>
  <si>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</si>
  <si>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</si>
  <si>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</si>
  <si>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</si>
  <si>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</si>
  <si>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</si>
  <si>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</si>
  <si>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</si>
  <si>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</si>
  <si>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</si>
  <si>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</si>
  <si>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</si>
  <si>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</si>
  <si>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</si>
  <si>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</si>
  <si>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</si>
  <si>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</si>
  <si>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</si>
  <si>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</si>
  <si>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</si>
  <si>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</si>
  <si>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</si>
  <si>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</si>
  <si>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</si>
  <si>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</si>
  <si>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</si>
  <si>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</si>
  <si>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</si>
  <si>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</si>
  <si>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</si>
  <si>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</si>
  <si>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</si>
  <si>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</si>
  <si>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</si>
  <si>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</si>
  <si>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</si>
  <si>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</si>
  <si>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</si>
  <si>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</si>
  <si>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</si>
  <si>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</si>
  <si>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</si>
  <si>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</si>
  <si>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</si>
  <si>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</si>
  <si>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</si>
  <si>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</si>
  <si>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</si>
  <si>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</si>
  <si>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</si>
  <si>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</si>
  <si>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</si>
  <si>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</si>
  <si>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</si>
  <si>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</si>
  <si>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</si>
  <si>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</si>
  <si>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</si>
  <si>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</si>
  <si>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</si>
  <si>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</si>
  <si>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</si>
  <si>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</si>
  <si>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</si>
  <si>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</si>
  <si>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</si>
  <si>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</si>
  <si>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</si>
  <si>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</si>
  <si>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</si>
  <si>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</si>
  <si>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</si>
  <si>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</si>
  <si>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</si>
  <si>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</si>
  <si>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</si>
  <si>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</si>
  <si>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</si>
  <si>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</si>
  <si>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</si>
  <si>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</si>
  <si>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</si>
  <si>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</si>
  <si>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</si>
  <si>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</si>
  <si>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</si>
  <si>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</si>
  <si>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</si>
  <si>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</si>
  <si>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</si>
  <si>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</si>
  <si>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</si>
  <si>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</si>
  <si>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</si>
  <si>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</si>
  <si>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</si>
  <si>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</si>
  <si>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</si>
  <si>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</si>
  <si>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</si>
  <si>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</si>
  <si>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</si>
  <si>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</si>
  <si>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</si>
  <si>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</si>
  <si>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</si>
  <si>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</si>
  <si>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</si>
  <si>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</si>
  <si>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</si>
  <si>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</si>
  <si>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</si>
  <si>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</si>
  <si>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</si>
  <si>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</si>
  <si>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</si>
  <si>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</si>
  <si>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</si>
  <si>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</si>
  <si>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</si>
  <si>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</si>
  <si>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</si>
  <si>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</si>
  <si>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</si>
  <si>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</si>
  <si>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</si>
  <si>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</si>
  <si>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</si>
  <si>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</si>
  <si>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</si>
  <si>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</si>
  <si>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</si>
  <si>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</si>
  <si>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</si>
  <si>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</si>
  <si>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</si>
  <si>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</si>
  <si>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</si>
  <si>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</si>
  <si>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</si>
  <si>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</si>
  <si>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</si>
  <si>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</si>
  <si>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</si>
  <si>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</si>
  <si>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</si>
  <si>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</si>
  <si>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</si>
  <si>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</si>
  <si>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</si>
  <si>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</si>
  <si>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</si>
  <si>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</si>
  <si>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</si>
  <si>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</si>
  <si>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</si>
  <si>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</si>
  <si>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</si>
  <si>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</si>
  <si>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</si>
  <si>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</si>
  <si>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</si>
  <si>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</si>
  <si>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</si>
  <si>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</si>
  <si>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</si>
  <si>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</si>
  <si>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</si>
  <si>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</si>
  <si>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</si>
  <si>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</si>
  <si>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</si>
  <si>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</si>
  <si>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</si>
  <si>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</si>
  <si>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</si>
  <si>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</si>
  <si>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</si>
  <si>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</si>
  <si>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</si>
  <si>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</si>
  <si>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</si>
  <si>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</si>
  <si>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</si>
  <si>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</si>
  <si>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</si>
  <si>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</si>
  <si>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</si>
  <si>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</si>
  <si>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</si>
  <si>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</si>
  <si>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</si>
  <si>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</si>
  <si>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</si>
  <si>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</si>
  <si>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</si>
  <si>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</si>
  <si>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</si>
  <si>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</si>
  <si>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</si>
  <si>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</si>
  <si>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</si>
  <si>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</si>
  <si>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</si>
  <si>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</si>
  <si>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</si>
  <si>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</si>
  <si>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</si>
  <si>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</si>
  <si>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</si>
  <si>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</si>
  <si>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</si>
  <si>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</si>
  <si>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</si>
  <si>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</si>
  <si>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</si>
  <si>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</si>
  <si>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</si>
  <si>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</si>
  <si>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</si>
  <si>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</si>
  <si>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</si>
  <si>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</si>
  <si>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</si>
  <si>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</si>
  <si>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</si>
  <si>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</si>
  <si>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</si>
  <si>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</si>
  <si>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</si>
  <si>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</si>
  <si>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</si>
  <si>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</si>
  <si>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</si>
  <si>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</si>
  <si>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</si>
  <si>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</si>
  <si>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</si>
  <si>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</si>
  <si>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</si>
  <si>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</si>
  <si>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</si>
  <si>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</si>
  <si>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</si>
  <si>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</si>
  <si>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</si>
  <si>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</si>
  <si>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</si>
  <si>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</si>
  <si>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</si>
  <si>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</si>
  <si>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</si>
  <si>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</si>
  <si>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</si>
  <si>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</si>
  <si>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</si>
  <si>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</si>
  <si>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</si>
  <si>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</si>
  <si>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</si>
  <si>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</si>
  <si>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</si>
  <si>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</si>
  <si>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</si>
  <si>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</si>
  <si>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</si>
  <si>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</si>
  <si>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</si>
  <si>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</si>
  <si>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</si>
  <si>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</si>
  <si>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</si>
  <si>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</si>
  <si>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</si>
  <si>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</si>
  <si>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</si>
  <si>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</si>
  <si>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</si>
  <si>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</si>
  <si>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</si>
  <si>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</si>
  <si>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</si>
  <si>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</si>
  <si>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</si>
  <si>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</si>
  <si>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</si>
  <si>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</si>
  <si>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</si>
  <si>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</si>
  <si>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</si>
  <si>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</si>
  <si>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</si>
  <si>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</si>
  <si>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</si>
  <si>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</si>
  <si>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</si>
  <si>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</si>
  <si>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</si>
  <si>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</si>
  <si>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</si>
  <si>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</si>
  <si>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</si>
  <si>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</si>
  <si>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</si>
  <si>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</si>
  <si>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</si>
  <si>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</si>
  <si>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</si>
  <si>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</si>
  <si>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</si>
  <si>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</si>
  <si>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</si>
  <si>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</si>
  <si>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</si>
  <si>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</si>
  <si>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</si>
  <si>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</si>
  <si>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</si>
  <si>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</si>
  <si>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</si>
  <si>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</si>
  <si>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</si>
  <si>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</si>
  <si>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</si>
  <si>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</si>
  <si>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</si>
  <si>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</si>
  <si>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</si>
  <si>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</si>
  <si>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</si>
  <si>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</si>
  <si>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</si>
  <si>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</si>
  <si>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</si>
  <si>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</si>
  <si>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</si>
  <si>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</si>
  <si>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</si>
  <si>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</si>
  <si>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</si>
  <si>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</si>
  <si>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</si>
  <si>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</si>
  <si>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</si>
  <si>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</si>
  <si>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</si>
  <si>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</si>
  <si>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</si>
  <si>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</si>
  <si>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</si>
  <si>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</si>
  <si>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</si>
  <si>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</si>
  <si>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</si>
  <si>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</si>
  <si>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</si>
  <si>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</si>
  <si>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</si>
  <si>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</si>
  <si>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</si>
  <si>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</si>
  <si>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</si>
  <si>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</si>
  <si>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</si>
  <si>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</si>
  <si>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</si>
  <si>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</si>
  <si>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</si>
  <si>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</si>
  <si>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</si>
  <si>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</si>
  <si>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</si>
  <si>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</si>
  <si>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</si>
  <si>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</si>
  <si>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</si>
  <si>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</si>
  <si>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</si>
  <si>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</si>
  <si>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</si>
  <si>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</si>
  <si>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</si>
  <si>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</si>
  <si>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</si>
  <si>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</si>
  <si>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</si>
  <si>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</si>
  <si>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</si>
  <si>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</si>
  <si>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</si>
  <si>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</si>
  <si>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</si>
  <si>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</si>
  <si>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</si>
  <si>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</si>
  <si>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</si>
  <si>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</si>
  <si>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</si>
  <si>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</si>
  <si>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</si>
  <si>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</si>
  <si>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</si>
  <si>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</si>
  <si>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</si>
  <si>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</si>
  <si>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</si>
  <si>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</si>
  <si>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</si>
  <si>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</si>
  <si>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</si>
  <si>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</si>
  <si>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</si>
  <si>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</si>
  <si>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</si>
  <si>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</si>
  <si>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</si>
  <si>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</si>
  <si>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</si>
  <si>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</si>
  <si>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</si>
  <si>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</si>
  <si>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</si>
  <si>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</si>
  <si>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</si>
  <si>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</si>
  <si>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</si>
  <si>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</si>
  <si>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</si>
  <si>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</si>
  <si>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</si>
  <si>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</si>
  <si>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</si>
  <si>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</si>
  <si>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</si>
  <si>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</si>
  <si>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</si>
  <si>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</si>
  <si>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</si>
  <si>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</si>
  <si>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</si>
  <si>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</si>
  <si>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</si>
  <si>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</si>
  <si>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</si>
  <si>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</si>
  <si>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</si>
  <si>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</si>
  <si>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</si>
  <si>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</si>
  <si>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</si>
  <si>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</si>
  <si>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</si>
  <si>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</si>
  <si>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</si>
  <si>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</si>
  <si>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</si>
  <si>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</si>
  <si>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</si>
  <si>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</si>
  <si>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</si>
  <si>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</si>
  <si>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</si>
  <si>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</si>
  <si>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</si>
  <si>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</si>
  <si>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</si>
  <si>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</si>
  <si>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</si>
  <si>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</si>
  <si>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</si>
  <si>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</si>
  <si>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</si>
  <si>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</si>
  <si>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</si>
  <si>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</si>
  <si>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</si>
  <si>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</si>
  <si>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</si>
  <si>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</si>
  <si>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</si>
  <si>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</si>
  <si>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</si>
  <si>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</si>
  <si>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</si>
  <si>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</si>
  <si>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</si>
  <si>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</si>
  <si>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</si>
  <si>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</si>
  <si>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</si>
  <si>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</si>
  <si>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</si>
  <si>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</si>
  <si>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</si>
  <si>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</si>
  <si>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</si>
  <si>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</si>
  <si>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</si>
  <si>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</si>
  <si>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</si>
  <si>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</si>
  <si>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</si>
  <si>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</si>
  <si>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</si>
  <si>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</si>
  <si>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</si>
  <si>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</si>
  <si>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</si>
  <si>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</si>
  <si>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</si>
  <si>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</si>
  <si>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</si>
  <si>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</si>
  <si>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</si>
  <si>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</si>
  <si>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</si>
  <si>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</si>
  <si>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</si>
  <si>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</si>
  <si>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</si>
  <si>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</si>
  <si>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</si>
  <si>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</si>
  <si>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</si>
  <si>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</si>
  <si>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</si>
  <si>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</si>
  <si>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</si>
  <si>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</si>
  <si>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</si>
  <si>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</si>
  <si>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</si>
  <si>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</si>
  <si>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</si>
  <si>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</si>
  <si>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</si>
  <si>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</si>
  <si>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</si>
  <si>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</si>
  <si>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</si>
  <si>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</si>
  <si>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</si>
  <si>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</si>
  <si>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</si>
  <si>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</si>
  <si>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</si>
  <si>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</si>
  <si>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</si>
  <si>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</si>
  <si>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</si>
  <si>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</si>
  <si>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</si>
  <si>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</si>
  <si>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</si>
  <si>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</si>
  <si>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</si>
  <si>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</si>
  <si>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</si>
  <si>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</si>
  <si>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</si>
  <si>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</si>
  <si>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</si>
  <si>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</si>
  <si>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</si>
  <si>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</si>
  <si>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</si>
  <si>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</si>
  <si>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</si>
  <si>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</si>
  <si>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</si>
  <si>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</si>
  <si>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</si>
  <si>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</si>
  <si>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</si>
  <si>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</si>
  <si>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</si>
  <si>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</si>
  <si>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</si>
  <si>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</si>
  <si>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</si>
  <si>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</si>
  <si>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</si>
  <si>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</si>
  <si>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</si>
  <si>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</si>
  <si>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</si>
  <si>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</si>
  <si>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</si>
  <si>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</si>
  <si>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</si>
  <si>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</si>
  <si>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</si>
  <si>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</si>
  <si>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</si>
  <si>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</si>
  <si>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</si>
  <si>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</si>
  <si>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</si>
  <si>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</si>
  <si>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</si>
  <si>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</si>
  <si>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</si>
  <si>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</si>
  <si>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</si>
  <si>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</si>
  <si>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</si>
  <si>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</si>
  <si>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</si>
  <si>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</si>
  <si>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</si>
  <si>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</si>
  <si>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</si>
  <si>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</si>
  <si>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</si>
  <si>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</si>
  <si>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</si>
  <si>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</si>
  <si>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</si>
  <si>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</si>
  <si>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</si>
  <si>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</si>
  <si>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</si>
  <si>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</si>
  <si>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</si>
  <si>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</si>
  <si>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</si>
  <si>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</si>
  <si>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</si>
  <si>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</si>
  <si>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</si>
  <si>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</si>
  <si>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</si>
  <si>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</si>
  <si>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</si>
  <si>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</si>
  <si>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</si>
  <si>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</si>
  <si>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</si>
  <si>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</si>
  <si>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</si>
  <si>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</si>
  <si>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</si>
  <si>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</si>
  <si>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</si>
  <si>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</si>
  <si>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</si>
  <si>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</si>
  <si>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</si>
  <si>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</si>
  <si>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</si>
  <si>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</si>
  <si>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</si>
  <si>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</si>
  <si>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</si>
  <si>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</si>
  <si>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</si>
  <si>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</si>
  <si>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</si>
  <si>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</si>
  <si>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</si>
  <si>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</si>
  <si>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</si>
  <si>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</si>
  <si>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</si>
  <si>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</si>
  <si>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</si>
  <si>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</si>
  <si>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</si>
  <si>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</si>
  <si>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</si>
  <si>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</si>
  <si>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</si>
  <si>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</si>
  <si>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</si>
  <si>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</si>
  <si>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</si>
  <si>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</si>
  <si>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</si>
  <si>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</si>
  <si>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</si>
  <si>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</si>
  <si>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</si>
  <si>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</si>
  <si>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</si>
  <si>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</si>
  <si>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</si>
  <si>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</si>
  <si>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</si>
  <si>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</si>
  <si>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</si>
  <si>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</si>
  <si>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</si>
  <si>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</si>
  <si>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</si>
  <si>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</si>
  <si>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</si>
  <si>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</si>
  <si>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</si>
  <si>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</si>
  <si>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</si>
  <si>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</si>
  <si>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</si>
  <si>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</si>
  <si>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</si>
  <si>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</si>
  <si>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</si>
  <si>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</si>
  <si>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</si>
  <si>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</si>
  <si>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</si>
  <si>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</si>
  <si>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</si>
  <si>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</si>
  <si>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</si>
  <si>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</si>
  <si>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</si>
  <si>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</si>
  <si>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</si>
  <si>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</si>
  <si>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</si>
  <si>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</si>
  <si>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</si>
  <si>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</si>
  <si>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</si>
  <si>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</si>
  <si>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</si>
  <si>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</si>
  <si>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</si>
  <si>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</si>
  <si>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</si>
  <si>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</si>
  <si>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</si>
  <si>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</si>
  <si>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</si>
  <si>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</si>
  <si>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</si>
  <si>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</si>
  <si>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</si>
  <si>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</si>
  <si>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</si>
  <si>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</si>
  <si>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</si>
  <si>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</si>
  <si>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</si>
  <si>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</si>
  <si>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</si>
  <si>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</si>
  <si>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</si>
  <si>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</si>
  <si>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</si>
  <si>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</si>
  <si>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</si>
  <si>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</si>
  <si>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</si>
  <si>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</si>
  <si>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</si>
  <si>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</si>
  <si>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</si>
  <si>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</si>
  <si>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</si>
  <si>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</si>
  <si>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</si>
  <si>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</si>
  <si>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</si>
  <si>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</si>
  <si>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</si>
  <si>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</si>
  <si>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</si>
  <si>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</si>
  <si>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</si>
  <si>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</si>
  <si>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</si>
  <si>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</si>
  <si>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</si>
  <si>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</si>
  <si>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</si>
  <si>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</si>
  <si>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</si>
  <si>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</si>
  <si>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</si>
  <si>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</si>
  <si>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</si>
  <si>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</si>
  <si>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</si>
  <si>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</si>
  <si>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</si>
  <si>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</si>
  <si>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</si>
  <si>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</si>
  <si>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</si>
  <si>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</si>
  <si>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</si>
  <si>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</si>
  <si>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</si>
  <si>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</si>
  <si>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</si>
  <si>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</si>
  <si>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</si>
  <si>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</si>
  <si>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</si>
  <si>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</si>
  <si>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</si>
  <si>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</si>
  <si>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</si>
  <si>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</si>
  <si>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</si>
  <si>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</si>
  <si>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</si>
  <si>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</si>
  <si>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</si>
  <si>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</si>
  <si>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</si>
  <si>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</si>
  <si>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</si>
  <si>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</si>
  <si>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</si>
  <si>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</si>
  <si>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</si>
  <si>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</si>
  <si>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</si>
  <si>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</si>
  <si>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</si>
  <si>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</si>
  <si>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</si>
  <si>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</si>
  <si>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</si>
  <si>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</si>
  <si>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</si>
  <si>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</si>
  <si>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</si>
  <si>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</si>
  <si>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</si>
  <si>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</si>
  <si>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</si>
  <si>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</si>
  <si>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</si>
  <si>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</si>
  <si>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</si>
  <si>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</si>
  <si>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</si>
  <si>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</si>
  <si>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</si>
  <si>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</si>
  <si>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</si>
  <si>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</si>
  <si>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</si>
  <si>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</si>
  <si>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</si>
  <si>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</si>
  <si>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</si>
  <si>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</si>
  <si>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</si>
  <si>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</si>
  <si>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</si>
  <si>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</si>
  <si>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</si>
  <si>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</si>
  <si>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</si>
  <si>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</si>
  <si>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</si>
  <si>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</si>
  <si>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</si>
  <si>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</si>
  <si>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</si>
  <si>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</si>
  <si>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</si>
  <si>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</si>
  <si>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</si>
  <si>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</si>
  <si>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</si>
  <si>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</si>
  <si>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</si>
  <si>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</si>
  <si>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</si>
  <si>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</si>
  <si>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</si>
  <si>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</si>
  <si>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</si>
  <si>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</si>
  <si>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</si>
  <si>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</si>
  <si>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</si>
  <si>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</si>
  <si>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</si>
  <si>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</si>
  <si>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</si>
  <si>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</si>
  <si>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</si>
  <si>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</si>
  <si>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</si>
  <si>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</si>
  <si>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</si>
  <si>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</si>
  <si>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</si>
  <si>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</si>
  <si>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</si>
  <si>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</si>
  <si>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</si>
  <si>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</si>
  <si>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</si>
  <si>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</si>
  <si>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</si>
  <si>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</si>
  <si>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</si>
  <si>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</si>
  <si>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</si>
  <si>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</si>
  <si>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</si>
  <si>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</si>
  <si>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</si>
  <si>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</si>
  <si>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</si>
  <si>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</si>
  <si>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</si>
  <si>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</si>
  <si>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</si>
  <si>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</si>
  <si>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</si>
  <si>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</si>
  <si>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</si>
  <si>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</si>
  <si>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</si>
  <si>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</si>
  <si>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</si>
  <si>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</si>
  <si>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</si>
  <si>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</si>
  <si>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</si>
  <si>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</si>
  <si>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</si>
  <si>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</si>
  <si>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</si>
  <si>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</si>
  <si>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</si>
  <si>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</si>
  <si>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</si>
  <si>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</si>
  <si>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</si>
  <si>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</si>
  <si>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</si>
  <si>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</si>
  <si>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</si>
  <si>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</si>
  <si>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</si>
  <si>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</si>
  <si>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</si>
  <si>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</si>
  <si>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</si>
  <si>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</si>
  <si>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</si>
  <si>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</si>
  <si>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</si>
  <si>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</si>
  <si>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</si>
  <si>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</si>
  <si>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</si>
  <si>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</si>
  <si>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</si>
  <si>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</si>
  <si>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</si>
  <si>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</si>
  <si>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</si>
  <si>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</si>
  <si>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</si>
  <si>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</si>
  <si>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</si>
  <si>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</si>
  <si>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</si>
  <si>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</si>
  <si>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</si>
  <si>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</si>
  <si>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</si>
  <si>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</si>
  <si>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</si>
  <si>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</si>
  <si>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</si>
  <si>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</si>
  <si>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</si>
  <si>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</si>
  <si>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</si>
  <si>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</si>
  <si>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</si>
  <si>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</si>
  <si>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</si>
  <si>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</si>
  <si>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</si>
  <si>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</si>
  <si>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</si>
  <si>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</si>
  <si>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</si>
  <si>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</si>
  <si>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</si>
  <si>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</si>
  <si>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</si>
  <si>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</si>
  <si>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</si>
  <si>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</si>
  <si>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</si>
  <si>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</si>
  <si>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</si>
  <si>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</si>
  <si>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</si>
  <si>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</si>
  <si>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</si>
  <si>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</si>
  <si>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</si>
  <si>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</si>
  <si>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</si>
  <si>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</si>
  <si>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</si>
  <si>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</si>
  <si>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</si>
  <si>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</si>
  <si>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</si>
  <si>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</si>
  <si>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</si>
  <si>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</si>
  <si>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</si>
  <si>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</si>
  <si>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</si>
  <si>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</si>
  <si>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</si>
  <si>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</si>
  <si>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</si>
  <si>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</si>
  <si>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</si>
  <si>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</si>
  <si>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</si>
  <si>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</si>
  <si>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</si>
  <si>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</si>
  <si>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</si>
  <si>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</si>
  <si>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</si>
  <si>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</si>
  <si>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</si>
  <si>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</si>
  <si>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</si>
  <si>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</si>
  <si>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</si>
  <si>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</si>
  <si>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</si>
  <si>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</si>
  <si>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</si>
  <si>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</si>
  <si>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</si>
  <si>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</si>
  <si>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</si>
  <si>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</si>
  <si>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</si>
  <si>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</si>
  <si>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</si>
  <si>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</si>
  <si>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</si>
  <si>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</si>
  <si>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</si>
  <si>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</si>
  <si>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</si>
  <si>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</si>
  <si>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</si>
  <si>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</si>
  <si>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</si>
  <si>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</si>
  <si>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</si>
  <si>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</si>
  <si>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</si>
  <si>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</si>
  <si>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</si>
  <si>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</si>
  <si>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</si>
  <si>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</si>
  <si>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</si>
  <si>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</si>
  <si>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</si>
  <si>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</si>
  <si>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</si>
  <si>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</si>
  <si>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</si>
  <si>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</si>
  <si>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</si>
  <si>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</si>
  <si>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</si>
  <si>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</si>
  <si>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</si>
  <si>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</si>
  <si>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</si>
  <si>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</si>
  <si>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</si>
  <si>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</si>
  <si>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</si>
  <si>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</si>
  <si>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</si>
  <si>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</si>
  <si>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</si>
  <si>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</si>
  <si>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</si>
  <si>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</si>
  <si>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</si>
  <si>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</si>
  <si>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</si>
  <si>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</si>
  <si>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</si>
  <si>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</si>
  <si>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</si>
  <si>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</si>
  <si>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</si>
  <si>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</si>
  <si>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</si>
  <si>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</si>
  <si>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</si>
  <si>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</si>
  <si>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</si>
  <si>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</si>
  <si>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</si>
  <si>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</si>
  <si>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</si>
  <si>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</si>
  <si>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</si>
  <si>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</si>
  <si>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</si>
  <si>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</si>
  <si>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</si>
  <si>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</si>
  <si>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</si>
  <si>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</si>
  <si>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</si>
  <si>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</si>
  <si>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</si>
  <si>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</si>
  <si>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</si>
  <si>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</si>
  <si>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</si>
  <si>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</si>
  <si>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</si>
  <si>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</si>
  <si>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</si>
  <si>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</si>
  <si>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</si>
  <si>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</si>
  <si>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</si>
  <si>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</si>
  <si>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</si>
  <si>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</si>
  <si>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</si>
  <si>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</si>
  <si>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</si>
  <si>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</si>
  <si>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</si>
  <si>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</si>
  <si>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</si>
  <si>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</si>
  <si>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</si>
  <si>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</si>
  <si>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</si>
  <si>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</si>
  <si>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</si>
  <si>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</si>
  <si>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</si>
  <si>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</si>
  <si>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</si>
  <si>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</si>
  <si>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</si>
  <si>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</si>
  <si>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</si>
  <si>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</si>
  <si>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</si>
  <si>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</si>
  <si>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</si>
  <si>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</si>
  <si>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</si>
  <si>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</si>
  <si>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</si>
  <si>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</si>
  <si>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</si>
  <si>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</si>
  <si>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</si>
  <si>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</si>
  <si>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</si>
  <si>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</si>
  <si>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</si>
  <si>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</si>
  <si>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</si>
  <si>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</si>
  <si>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</si>
  <si>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</si>
  <si>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</si>
  <si>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</si>
  <si>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</si>
  <si>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</si>
  <si>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</si>
  <si>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</si>
  <si>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</si>
  <si>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</si>
  <si>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</si>
  <si>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</si>
  <si>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</si>
  <si>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</si>
  <si>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</si>
  <si>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</si>
  <si>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</si>
  <si>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</si>
  <si>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</si>
  <si>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</si>
  <si>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</si>
  <si>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</si>
  <si>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</si>
  <si>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</si>
  <si>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</si>
  <si>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</si>
  <si>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</si>
  <si>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</si>
  <si>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</si>
  <si>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</si>
  <si>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</si>
  <si>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</si>
  <si>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</si>
  <si>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</si>
  <si>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</si>
  <si>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</si>
  <si>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</si>
  <si>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</si>
  <si>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</si>
  <si>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</si>
  <si>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</si>
  <si>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</si>
  <si>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</si>
  <si>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</si>
  <si>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</si>
  <si>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</si>
  <si>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</si>
  <si>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</si>
  <si>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</si>
  <si>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</si>
  <si>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</si>
  <si>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</si>
  <si>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</si>
  <si>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</si>
  <si>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</si>
  <si>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</si>
  <si>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</si>
  <si>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</si>
  <si>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</si>
  <si>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</si>
  <si>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</si>
  <si>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</si>
  <si>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</si>
  <si>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</si>
  <si>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</si>
  <si>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</si>
  <si>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</si>
  <si>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</si>
  <si>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</si>
  <si>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</si>
  <si>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</si>
  <si>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</si>
  <si>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</si>
  <si>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</si>
  <si>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</si>
  <si>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</si>
  <si>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</si>
  <si>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</si>
  <si>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</si>
  <si>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</si>
  <si>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</si>
  <si>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</si>
  <si>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</si>
  <si>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</si>
  <si>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</si>
  <si>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</si>
  <si>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</si>
  <si>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</si>
  <si>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</si>
  <si>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</si>
  <si>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</si>
  <si>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</si>
  <si>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</si>
  <si>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</si>
  <si>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</si>
  <si>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</si>
  <si>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</si>
  <si>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</si>
  <si>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</si>
  <si>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</si>
  <si>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</si>
  <si>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</si>
  <si>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</si>
  <si>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</si>
  <si>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</si>
  <si>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</si>
  <si>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</si>
  <si>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</si>
  <si>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</si>
  <si>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</si>
  <si>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</si>
  <si>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</si>
  <si>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</si>
  <si>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</si>
  <si>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</si>
  <si>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</si>
  <si>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</si>
  <si>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</si>
  <si>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</si>
  <si>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</si>
  <si>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</si>
  <si>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</si>
  <si>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</si>
  <si>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</si>
  <si>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</si>
  <si>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</si>
  <si>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</si>
  <si>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</si>
  <si>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</si>
  <si>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</si>
  <si>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</si>
  <si>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</si>
  <si>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</si>
  <si>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</si>
  <si>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</si>
  <si>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</si>
  <si>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</si>
  <si>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</si>
  <si>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</si>
  <si>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</si>
  <si>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</si>
  <si>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</si>
  <si>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</si>
  <si>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</si>
  <si>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</si>
  <si>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</si>
  <si>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</si>
  <si>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</si>
  <si>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</si>
  <si>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</si>
  <si>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</si>
  <si>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</si>
  <si>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</si>
  <si>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</si>
  <si>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</si>
  <si>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</si>
  <si>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</si>
  <si>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</si>
  <si>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</si>
  <si>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</si>
  <si>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</si>
  <si>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</si>
  <si>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</si>
  <si>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</si>
  <si>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</si>
  <si>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</si>
  <si>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</si>
  <si>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</si>
  <si>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</si>
  <si>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</si>
  <si>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</si>
  <si>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</si>
  <si>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</si>
  <si>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</si>
  <si>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</si>
  <si>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</si>
  <si>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</si>
  <si>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</si>
  <si>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</si>
  <si>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</si>
  <si>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</si>
  <si>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</si>
  <si>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</si>
  <si>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</si>
  <si>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</si>
  <si>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</si>
  <si>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</si>
  <si>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</si>
  <si>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</si>
  <si>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</si>
  <si>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</si>
  <si>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</si>
  <si>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</si>
  <si>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</si>
  <si>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</si>
  <si>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</si>
  <si>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</si>
  <si>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</si>
  <si>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</si>
  <si>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</si>
  <si>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</si>
  <si>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</si>
  <si>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</si>
  <si>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</si>
  <si>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</si>
  <si>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</si>
  <si>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</si>
  <si>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</si>
  <si>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</si>
  <si>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</si>
  <si>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</si>
  <si>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</si>
  <si>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</si>
  <si>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</si>
  <si>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</si>
  <si>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</si>
  <si>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</si>
  <si>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</si>
  <si>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</si>
  <si>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</si>
  <si>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</si>
  <si>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</si>
  <si>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</si>
  <si>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</si>
  <si>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</si>
  <si>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</si>
  <si>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</si>
  <si>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</si>
  <si>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</si>
  <si>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</si>
  <si>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</si>
  <si>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</si>
  <si>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</si>
  <si>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</si>
  <si>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</si>
  <si>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</si>
  <si>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</si>
  <si>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</si>
  <si>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</si>
  <si>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</si>
  <si>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</si>
  <si>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</si>
  <si>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</si>
  <si>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</si>
  <si>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</si>
  <si>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</si>
  <si>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</si>
  <si>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</si>
  <si>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</si>
  <si>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</si>
  <si>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</si>
  <si>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</si>
  <si>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</si>
  <si>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</si>
  <si>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</si>
  <si>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</si>
  <si>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</si>
  <si>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</si>
  <si>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</si>
  <si>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</si>
  <si>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</si>
  <si>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</si>
  <si>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</si>
  <si>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</si>
  <si>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</si>
  <si>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</si>
  <si>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</si>
  <si>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</si>
  <si>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</si>
  <si>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</si>
  <si>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</si>
  <si>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</si>
  <si>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</si>
  <si>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</si>
  <si>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</si>
  <si>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</si>
  <si>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</si>
  <si>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</si>
  <si>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</si>
  <si>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</si>
  <si>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</si>
  <si>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</si>
  <si>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</si>
  <si>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</si>
  <si>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</si>
  <si>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</si>
  <si>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</si>
  <si>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</si>
  <si>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</si>
  <si>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</si>
  <si>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</si>
  <si>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</si>
  <si>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</si>
  <si>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</si>
  <si>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</si>
  <si>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</si>
  <si>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</si>
  <si>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</si>
  <si>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</si>
  <si>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</si>
  <si>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</si>
  <si>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</si>
  <si>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</si>
  <si>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</si>
  <si>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</si>
  <si>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</si>
  <si>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</si>
  <si>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</si>
  <si>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</si>
  <si>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</si>
  <si>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</si>
  <si>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</si>
  <si>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</si>
  <si>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</si>
  <si>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</si>
  <si>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</si>
  <si>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</si>
  <si>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</si>
  <si>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</si>
  <si>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</si>
  <si>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</si>
  <si>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</si>
  <si>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</si>
  <si>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</si>
  <si>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</si>
  <si>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</si>
  <si>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</si>
  <si>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</si>
  <si>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</si>
  <si>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</si>
  <si>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</si>
  <si>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</si>
  <si>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</si>
  <si>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</si>
  <si>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</si>
  <si>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</si>
  <si>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</si>
  <si>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</si>
  <si>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</si>
  <si>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</si>
  <si>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</si>
  <si>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</si>
  <si>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</si>
  <si>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</si>
  <si>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</si>
  <si>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</si>
  <si>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</si>
  <si>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</si>
  <si>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</si>
  <si>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</si>
  <si>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</si>
  <si>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</si>
  <si>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</si>
  <si>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</si>
  <si>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</si>
  <si>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</si>
  <si>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</si>
  <si>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</si>
  <si>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</si>
  <si>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</si>
  <si>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</si>
  <si>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</si>
  <si>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</si>
  <si>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</si>
  <si>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</si>
  <si>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</si>
  <si>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</si>
  <si>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</si>
  <si>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</si>
  <si>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</si>
  <si>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</si>
  <si>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</si>
  <si>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</si>
  <si>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</si>
  <si>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</si>
  <si>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</si>
  <si>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</si>
  <si>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</si>
  <si>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</si>
  <si>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</si>
  <si>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</si>
  <si>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</si>
  <si>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</si>
  <si>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</si>
  <si>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</si>
  <si>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</si>
  <si>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</si>
  <si>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</si>
  <si>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</si>
  <si>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</si>
  <si>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</si>
  <si>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</si>
  <si>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</si>
  <si>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</si>
  <si>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</si>
  <si>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</si>
  <si>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</si>
  <si>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</si>
  <si>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</si>
  <si>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</si>
  <si>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</si>
  <si>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</si>
  <si>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</si>
  <si>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</si>
  <si>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</si>
  <si>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</si>
  <si>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</si>
  <si>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</si>
  <si>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</si>
  <si>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</si>
  <si>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</si>
  <si>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</si>
  <si>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</si>
  <si>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</si>
  <si>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</si>
  <si>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</si>
  <si>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</si>
  <si>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</si>
  <si>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</si>
  <si>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</si>
  <si>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</si>
  <si>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</si>
  <si>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</si>
  <si>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</si>
  <si>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</si>
  <si>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</si>
  <si>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</si>
  <si>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</si>
  <si>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</si>
  <si>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</si>
  <si>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</si>
  <si>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</si>
  <si>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</si>
  <si>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</si>
  <si>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</si>
  <si>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</si>
  <si>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</si>
  <si>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</si>
  <si>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</si>
  <si>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</si>
  <si>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</si>
  <si>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</si>
  <si>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</si>
  <si>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</si>
  <si>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</si>
  <si>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</si>
  <si>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</si>
  <si>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</si>
  <si>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</si>
  <si>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</si>
  <si>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</si>
  <si>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</si>
  <si>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</si>
  <si>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</si>
  <si>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</si>
  <si>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</si>
  <si>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</si>
  <si>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</si>
  <si>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</si>
  <si>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</si>
  <si>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</si>
  <si>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</si>
  <si>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</si>
  <si>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</si>
  <si>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</si>
  <si>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</si>
  <si>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</si>
  <si>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</si>
  <si>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</si>
  <si>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</si>
  <si>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</si>
  <si>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</si>
  <si>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</si>
  <si>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</si>
  <si>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</si>
  <si>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</si>
  <si>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</si>
  <si>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</si>
  <si>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</si>
  <si>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</si>
  <si>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</si>
  <si>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</si>
  <si>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</si>
  <si>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</si>
  <si>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</si>
  <si>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</si>
  <si>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</si>
  <si>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</si>
  <si>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</si>
  <si>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</si>
  <si>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</si>
  <si>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</si>
  <si>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</si>
  <si>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</si>
  <si>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</si>
  <si>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</si>
  <si>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</si>
  <si>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</si>
  <si>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</si>
  <si>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</si>
  <si>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</si>
  <si>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</si>
  <si>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</si>
  <si>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</si>
  <si>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</si>
  <si>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</si>
  <si>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</si>
  <si>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</si>
  <si>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</si>
  <si>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</si>
  <si>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</si>
  <si>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</si>
  <si>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</si>
  <si>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</si>
  <si>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</si>
  <si>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</si>
  <si>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</si>
  <si>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</si>
  <si>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</si>
  <si>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</si>
  <si>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</si>
  <si>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</si>
  <si>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</si>
  <si>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</si>
  <si>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</si>
  <si>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</si>
  <si>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</si>
  <si>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</si>
  <si>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</si>
  <si>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</si>
  <si>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</si>
  <si>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</si>
  <si>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</si>
  <si>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</si>
  <si>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</si>
  <si>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</si>
  <si>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</si>
  <si>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</si>
  <si>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</si>
  <si>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</si>
  <si>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</si>
  <si>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</si>
  <si>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</si>
  <si>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</si>
  <si>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</si>
  <si>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</si>
  <si>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</si>
  <si>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</si>
  <si>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</si>
  <si>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</si>
  <si>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</si>
  <si>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</si>
  <si>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</si>
  <si>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</si>
  <si>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</si>
  <si>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</si>
  <si>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</si>
  <si>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</si>
  <si>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</si>
  <si>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</si>
  <si>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</si>
  <si>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</si>
  <si>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</si>
  <si>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</si>
  <si>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</si>
  <si>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</si>
  <si>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</si>
  <si>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</si>
  <si>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</si>
  <si>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</si>
  <si>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</si>
  <si>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</si>
  <si>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</si>
  <si>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</si>
  <si>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</si>
  <si>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</si>
  <si>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</si>
  <si>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</si>
  <si>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</si>
  <si>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</si>
  <si>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</si>
  <si>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</si>
  <si>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</si>
  <si>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</si>
  <si>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</si>
  <si>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</si>
  <si>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</si>
  <si>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</si>
  <si>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</si>
  <si>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</si>
  <si>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</si>
  <si>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</si>
  <si>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</si>
  <si>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</si>
  <si>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</si>
  <si>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</si>
  <si>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</si>
  <si>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</si>
  <si>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</si>
  <si>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</si>
  <si>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</si>
  <si>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</si>
  <si>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</si>
  <si>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</si>
  <si>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</si>
  <si>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</si>
  <si>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</si>
  <si>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</si>
  <si>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</si>
  <si>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</si>
  <si>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</si>
  <si>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</si>
  <si>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</si>
  <si>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</si>
  <si>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</si>
  <si>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</si>
  <si>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</si>
  <si>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</si>
  <si>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</si>
  <si>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</si>
  <si>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</si>
  <si>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</si>
  <si>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</si>
  <si>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</si>
  <si>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</si>
  <si>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</si>
  <si>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</si>
  <si>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</si>
  <si>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</si>
  <si>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</si>
  <si>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</si>
  <si>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</si>
  <si>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</si>
  <si>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</si>
  <si>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</si>
  <si>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</si>
  <si>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</si>
  <si>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</si>
  <si>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</si>
  <si>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</si>
  <si>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</si>
  <si>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</si>
  <si>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</si>
  <si>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</si>
  <si>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</si>
  <si>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</si>
  <si>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</si>
  <si>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</si>
  <si>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</si>
  <si>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</si>
  <si>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</si>
  <si>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</si>
  <si>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</si>
  <si>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</si>
  <si>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</si>
  <si>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</si>
  <si>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</si>
  <si>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</si>
  <si>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</si>
  <si>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</si>
  <si>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</si>
  <si>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</si>
  <si>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</si>
  <si>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</si>
  <si>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</si>
  <si>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</si>
  <si>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</si>
  <si>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</si>
  <si>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</si>
  <si>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</si>
  <si>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</si>
  <si>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</si>
  <si>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</si>
  <si>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</si>
  <si>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</si>
  <si>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</si>
  <si>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</si>
  <si>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</si>
  <si>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</si>
  <si>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</si>
  <si>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</si>
  <si>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</si>
  <si>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</si>
  <si>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</si>
  <si>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</si>
  <si>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</si>
  <si>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</si>
  <si>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</si>
  <si>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</si>
  <si>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</si>
  <si>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</si>
  <si>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</si>
  <si>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</si>
  <si>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</si>
  <si>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</si>
  <si>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</si>
  <si>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</si>
  <si>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</si>
  <si>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</si>
  <si>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</si>
  <si>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</si>
  <si>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</si>
  <si>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</si>
  <si>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</si>
  <si>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</si>
  <si>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</si>
  <si>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</si>
  <si>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</si>
  <si>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</si>
  <si>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</si>
  <si>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</si>
  <si>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</si>
  <si>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</si>
  <si>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</si>
  <si>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</si>
  <si>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</si>
  <si>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</si>
  <si>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</si>
  <si>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</si>
  <si>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</si>
  <si>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</si>
  <si>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</si>
  <si>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</si>
  <si>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</si>
  <si>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</si>
  <si>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</si>
  <si>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</si>
  <si>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</si>
  <si>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</si>
  <si>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</si>
  <si>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</si>
  <si>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</si>
  <si>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</si>
  <si>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</si>
  <si>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</si>
  <si>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</si>
  <si>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</si>
  <si>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</si>
  <si>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</si>
  <si>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</si>
  <si>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</si>
  <si>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</si>
  <si>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</si>
  <si>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</si>
  <si>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</si>
  <si>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</si>
  <si>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</si>
  <si>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</si>
  <si>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</si>
  <si>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</si>
  <si>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</si>
  <si>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</si>
  <si>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</si>
  <si>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</si>
  <si>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</si>
  <si>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</si>
  <si>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</si>
  <si>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</si>
  <si>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</si>
  <si>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</si>
  <si>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</si>
  <si>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</si>
  <si>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</si>
  <si>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</si>
  <si>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</si>
  <si>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</si>
  <si>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</si>
  <si>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</si>
  <si>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</si>
  <si>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</si>
  <si>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</si>
  <si>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</si>
  <si>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</si>
  <si>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</si>
  <si>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</si>
  <si>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</si>
  <si>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</si>
  <si>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</si>
  <si>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</si>
  <si>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</si>
  <si>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</si>
  <si>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</si>
  <si>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</si>
  <si>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</si>
  <si>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</si>
  <si>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</si>
  <si>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</si>
  <si>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</si>
  <si>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</si>
  <si>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</si>
  <si>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</si>
  <si>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</si>
  <si>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</si>
  <si>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</si>
  <si>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</si>
  <si>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</si>
  <si>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</si>
  <si>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</si>
  <si>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</si>
  <si>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</si>
  <si>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</si>
  <si>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</si>
  <si>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</si>
  <si>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</si>
  <si>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</si>
  <si>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</si>
  <si>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</si>
  <si>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</si>
  <si>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</si>
  <si>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</si>
  <si>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</si>
  <si>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</si>
  <si>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</si>
  <si>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</si>
  <si>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</si>
  <si>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</si>
  <si>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</si>
  <si>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</si>
  <si>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</si>
  <si>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</si>
  <si>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</si>
  <si>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</si>
  <si>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</si>
  <si>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</si>
  <si>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</si>
  <si>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</si>
  <si>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</si>
  <si>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</si>
  <si>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</si>
  <si>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</si>
  <si>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</si>
  <si>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</si>
  <si>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</si>
  <si>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</si>
  <si>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</si>
  <si>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</si>
  <si>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</si>
  <si>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</si>
  <si>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</si>
  <si>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</si>
  <si>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</si>
  <si>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</si>
  <si>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</si>
  <si>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</si>
  <si>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</si>
  <si>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</si>
  <si>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</si>
  <si>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</si>
  <si>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</si>
  <si>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</si>
  <si>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</si>
  <si>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</si>
  <si>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</si>
  <si>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</si>
  <si>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</si>
  <si>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</si>
  <si>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</si>
  <si>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</si>
  <si>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</si>
  <si>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</si>
  <si>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</si>
  <si>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</si>
  <si>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</si>
  <si>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</si>
  <si>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</si>
  <si>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</si>
  <si>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</si>
  <si>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</si>
  <si>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</si>
  <si>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</si>
  <si>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</si>
  <si>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</si>
  <si>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</si>
  <si>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</si>
  <si>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</si>
  <si>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</si>
  <si>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</si>
  <si>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</si>
  <si>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</si>
  <si>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</si>
  <si>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</si>
  <si>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</si>
  <si>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</si>
  <si>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</si>
  <si>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</si>
  <si>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</si>
  <si>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</si>
  <si>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</si>
  <si>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</si>
  <si>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</si>
  <si>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</si>
  <si>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</si>
  <si>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</si>
  <si>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</si>
  <si>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</si>
  <si>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</si>
  <si>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</si>
  <si>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</si>
  <si>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</si>
  <si>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</si>
  <si>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</si>
  <si>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</si>
  <si>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</si>
  <si>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</si>
  <si>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</si>
  <si>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</si>
  <si>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</si>
  <si>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</si>
  <si>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</si>
  <si>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</si>
  <si>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</si>
  <si>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</si>
  <si>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</si>
  <si>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</si>
  <si>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</si>
  <si>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</si>
  <si>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</si>
  <si>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</si>
  <si>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</si>
  <si>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</si>
  <si>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</si>
  <si>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</si>
  <si>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</si>
  <si>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</si>
  <si>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</si>
  <si>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</si>
  <si>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</si>
  <si>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</si>
  <si>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</si>
  <si>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</si>
  <si>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</si>
  <si>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</si>
  <si>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</si>
  <si>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</si>
  <si>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</si>
  <si>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</si>
  <si>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</si>
  <si>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</si>
  <si>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</si>
  <si>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</si>
  <si>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</si>
  <si>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</si>
  <si>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</si>
  <si>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</si>
  <si>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</si>
  <si>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</si>
  <si>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</si>
  <si>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</si>
  <si>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</si>
  <si>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</si>
  <si>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</si>
  <si>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</si>
  <si>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</si>
  <si>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</si>
  <si>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</si>
  <si>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</si>
  <si>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</si>
  <si>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</si>
  <si>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</si>
  <si>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</si>
  <si>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</si>
  <si>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</si>
  <si>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</si>
  <si>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</si>
  <si>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</si>
  <si>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</si>
  <si>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</si>
  <si>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</si>
  <si>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</si>
  <si>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</si>
  <si>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</si>
  <si>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</si>
  <si>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</si>
  <si>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</si>
  <si>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</si>
  <si>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</si>
  <si>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</si>
  <si>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</si>
  <si>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</si>
  <si>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</si>
  <si>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</si>
  <si>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</si>
  <si>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</si>
  <si>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</si>
  <si>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</si>
  <si>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</si>
  <si>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</si>
  <si>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</si>
  <si>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</si>
  <si>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</si>
  <si>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</si>
  <si>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</si>
  <si>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</si>
  <si>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</si>
  <si>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</si>
  <si>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</si>
  <si>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</si>
  <si>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</si>
  <si>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</si>
  <si>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</si>
  <si>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</si>
  <si>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</si>
  <si>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</si>
  <si>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</si>
  <si>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</si>
  <si>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</si>
  <si>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</si>
  <si>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</si>
  <si>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</si>
  <si>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</si>
  <si>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</si>
  <si>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</si>
  <si>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</si>
  <si>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</si>
  <si>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</si>
  <si>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</si>
  <si>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</si>
  <si>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</si>
  <si>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</si>
  <si>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</si>
  <si>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</si>
  <si>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</si>
  <si>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</si>
  <si>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</si>
  <si>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</si>
  <si>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</si>
  <si>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</si>
  <si>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</si>
  <si>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</si>
  <si>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</si>
  <si>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</si>
  <si>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</si>
  <si>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</si>
  <si>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</si>
  <si>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</si>
  <si>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</si>
  <si>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</si>
  <si>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</si>
  <si>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</si>
  <si>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</si>
  <si>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</si>
  <si>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</si>
  <si>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</si>
  <si>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</si>
  <si>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</si>
  <si>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</si>
  <si>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</si>
  <si>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</si>
  <si>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</si>
  <si>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</si>
  <si>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</si>
  <si>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</si>
  <si>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</si>
  <si>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</si>
  <si>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</si>
  <si>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</si>
  <si>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</si>
  <si>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</si>
  <si>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</si>
  <si>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</si>
  <si>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</si>
  <si>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</si>
  <si>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</si>
  <si>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</si>
  <si>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</si>
  <si>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</si>
  <si>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</si>
  <si>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</si>
  <si>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</si>
  <si>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</si>
  <si>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</si>
  <si>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</si>
  <si>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</si>
  <si>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</si>
  <si>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</si>
  <si>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</si>
  <si>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</si>
  <si>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</si>
  <si>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</si>
  <si>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</si>
  <si>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</si>
  <si>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</si>
  <si>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</si>
  <si>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</si>
  <si>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</si>
  <si>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</si>
  <si>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</si>
  <si>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</si>
  <si>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</si>
  <si>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</si>
  <si>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</si>
  <si>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</si>
  <si>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</si>
  <si>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</si>
  <si>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</si>
  <si>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</si>
  <si>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</si>
  <si>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</si>
  <si>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</si>
  <si>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</si>
  <si>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</si>
  <si>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</si>
  <si>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</si>
  <si>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</si>
  <si>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</si>
  <si>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</si>
  <si>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</si>
  <si>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</si>
  <si>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</si>
  <si>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</si>
  <si>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</si>
  <si>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</si>
  <si>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</si>
  <si>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</si>
  <si>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</si>
  <si>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</si>
  <si>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</si>
  <si>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</si>
  <si>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</si>
  <si>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</si>
  <si>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</si>
  <si>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</si>
  <si>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</si>
  <si>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</si>
  <si>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</si>
  <si>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</si>
  <si>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</si>
  <si>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</si>
  <si>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</si>
  <si>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</si>
  <si>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</si>
  <si>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</si>
  <si>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</si>
  <si>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</si>
  <si>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</si>
  <si>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</si>
  <si>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</si>
  <si>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</si>
  <si>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</si>
  <si>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</si>
  <si>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</si>
  <si>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</si>
  <si>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</si>
  <si>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</si>
  <si>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</si>
  <si>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</si>
  <si>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</si>
  <si>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</si>
  <si>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</si>
  <si>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</si>
  <si>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</si>
  <si>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</si>
  <si>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</si>
  <si>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</si>
  <si>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</si>
  <si>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</si>
  <si>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</si>
  <si>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</si>
  <si>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</si>
  <si>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</si>
  <si>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</si>
  <si>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</si>
  <si>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</si>
  <si>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</si>
  <si>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</si>
  <si>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</si>
  <si>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</si>
  <si>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</si>
  <si>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</si>
  <si>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</si>
  <si>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</si>
  <si>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</si>
  <si>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</si>
  <si>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</si>
  <si>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</si>
  <si>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</si>
  <si>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</si>
  <si>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</si>
  <si>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</si>
  <si>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</si>
  <si>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</si>
  <si>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</si>
  <si>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</si>
  <si>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</si>
  <si>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</si>
  <si>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</si>
  <si>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</si>
  <si>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</si>
  <si>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</si>
  <si>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</si>
  <si>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</si>
  <si>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</si>
  <si>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</si>
  <si>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</si>
  <si>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</si>
  <si>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</si>
  <si>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</si>
  <si>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</si>
  <si>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</si>
  <si>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</si>
  <si>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</si>
  <si>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</si>
  <si>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</si>
  <si>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</si>
  <si>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</si>
  <si>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</si>
  <si>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</si>
  <si>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</si>
  <si>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</si>
  <si>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</si>
  <si>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</si>
  <si>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</si>
  <si>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</si>
  <si>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</si>
  <si>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</si>
  <si>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</si>
  <si>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</si>
  <si>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</si>
  <si>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</si>
  <si>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</si>
  <si>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</si>
  <si>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</si>
  <si>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</si>
  <si>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</si>
  <si>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</si>
  <si>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</si>
  <si>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</si>
  <si>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</si>
  <si>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</si>
  <si>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</si>
  <si>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</si>
  <si>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</si>
  <si>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</si>
  <si>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</si>
  <si>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</si>
  <si>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</si>
  <si>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</si>
  <si>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</si>
  <si>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</si>
  <si>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</si>
  <si>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</si>
  <si>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</si>
  <si>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</si>
  <si>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</si>
  <si>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</si>
  <si>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</si>
  <si>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</si>
  <si>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</si>
  <si>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</si>
  <si>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</si>
  <si>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</si>
  <si>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</si>
  <si>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</si>
  <si>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</si>
  <si>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</si>
  <si>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</si>
  <si>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</si>
  <si>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</si>
  <si>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</si>
  <si>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</si>
  <si>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</si>
  <si>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</si>
  <si>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</si>
  <si>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</si>
  <si>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</si>
  <si>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</si>
  <si>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</si>
  <si>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</si>
  <si>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</si>
  <si>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</si>
  <si>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</si>
  <si>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</si>
  <si>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</si>
  <si>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</si>
  <si>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</si>
  <si>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</si>
  <si>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</si>
  <si>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</si>
  <si>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</si>
  <si>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</si>
  <si>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</si>
  <si>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</si>
  <si>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</si>
  <si>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</si>
  <si>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</si>
  <si>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</si>
  <si>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</si>
  <si>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</si>
  <si>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</si>
  <si>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</si>
  <si>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</si>
  <si>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</si>
  <si>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</si>
  <si>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</si>
  <si>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</si>
  <si>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</si>
  <si>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</si>
  <si>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</si>
  <si>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</si>
  <si>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</si>
  <si>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</si>
  <si>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</si>
  <si>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</si>
  <si>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</si>
  <si>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</si>
  <si>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</si>
  <si>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</si>
  <si>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</si>
  <si>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</si>
  <si>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</si>
  <si>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</si>
  <si>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</si>
  <si>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</si>
  <si>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</si>
  <si>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</si>
  <si>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</si>
  <si>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</si>
  <si>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</si>
  <si>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</si>
  <si>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</si>
  <si>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</si>
  <si>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</si>
  <si>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</si>
  <si>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</si>
  <si>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</si>
  <si>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</si>
  <si>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</si>
  <si>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</si>
  <si>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</si>
  <si>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</si>
  <si>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</si>
  <si>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</si>
  <si>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</si>
  <si>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</si>
  <si>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</si>
  <si>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</si>
  <si>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</si>
  <si>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</si>
  <si>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</si>
  <si>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</si>
  <si>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</si>
  <si>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</si>
  <si>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</si>
  <si>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</si>
  <si>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</si>
  <si>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</si>
  <si>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</si>
  <si>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</si>
  <si>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</si>
  <si>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</si>
  <si>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</si>
  <si>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</si>
  <si>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</si>
  <si>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</si>
  <si>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</si>
  <si>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</si>
  <si>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</si>
  <si>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</si>
  <si>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</si>
  <si>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</si>
  <si>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</si>
  <si>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</si>
  <si>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</si>
  <si>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</si>
  <si>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</si>
  <si>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</si>
  <si>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</si>
  <si>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</si>
  <si>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</si>
  <si>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</si>
  <si>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</si>
  <si>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</si>
  <si>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</si>
  <si>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</si>
  <si>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</si>
  <si>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</si>
  <si>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</si>
  <si>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</si>
  <si>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</si>
  <si>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</si>
  <si>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</si>
  <si>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</si>
  <si>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</si>
  <si>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</si>
  <si>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</si>
  <si>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</si>
  <si>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</si>
  <si>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</si>
  <si>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</si>
  <si>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</si>
  <si>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</si>
  <si>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</si>
  <si>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</si>
  <si>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</si>
  <si>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</si>
  <si>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</si>
  <si>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</si>
  <si>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</si>
  <si>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</si>
  <si>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</si>
  <si>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</si>
  <si>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</si>
  <si>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</si>
  <si>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</si>
  <si>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</si>
  <si>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</si>
  <si>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</si>
  <si>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</si>
  <si>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</si>
  <si>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</si>
  <si>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</si>
  <si>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</si>
  <si>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</si>
  <si>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</si>
  <si>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</si>
  <si>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</si>
  <si>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</si>
  <si>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</si>
  <si>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</si>
  <si>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</si>
  <si>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</si>
  <si>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</si>
  <si>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</si>
  <si>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</si>
  <si>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</si>
  <si>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</si>
  <si>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</si>
  <si>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</si>
  <si>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</si>
  <si>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</si>
  <si>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</si>
  <si>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</si>
  <si>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</si>
  <si>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</si>
  <si>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</si>
  <si>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</si>
  <si>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</si>
  <si>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</si>
  <si>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</si>
  <si>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</si>
  <si>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</si>
  <si>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</si>
  <si>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</si>
  <si>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</si>
  <si>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</si>
  <si>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</si>
  <si>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</si>
  <si>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</si>
  <si>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</si>
  <si>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</si>
  <si>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</si>
  <si>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</si>
  <si>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</si>
  <si>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</si>
  <si>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</si>
  <si>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</si>
  <si>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</si>
  <si>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</si>
  <si>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</si>
  <si>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</si>
  <si>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</si>
  <si>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</si>
  <si>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</si>
  <si>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</si>
  <si>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</si>
  <si>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</si>
  <si>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</si>
  <si>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</si>
  <si>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</si>
  <si>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</si>
  <si>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</si>
  <si>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</si>
  <si>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</si>
  <si>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</si>
  <si>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</si>
  <si>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</si>
  <si>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</si>
  <si>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</si>
  <si>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</si>
  <si>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</si>
  <si>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</si>
  <si>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</si>
  <si>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</si>
  <si>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</si>
  <si>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</si>
  <si>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</si>
  <si>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</si>
  <si>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</si>
  <si>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</si>
  <si>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</si>
  <si>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</si>
  <si>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</si>
  <si>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</si>
  <si>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</si>
  <si>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</si>
  <si>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</si>
  <si>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</si>
  <si>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</si>
  <si>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</si>
  <si>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</si>
  <si>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</si>
  <si>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</si>
  <si>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</si>
  <si>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</si>
  <si>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</si>
  <si>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</si>
  <si>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</si>
  <si>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</si>
  <si>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</si>
  <si>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</si>
  <si>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</si>
  <si>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</si>
  <si>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</si>
  <si>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</si>
  <si>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</si>
  <si>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</si>
  <si>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</si>
  <si>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</si>
  <si>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</si>
  <si>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</si>
  <si>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</si>
  <si>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</si>
  <si>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</si>
  <si>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</si>
  <si>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</si>
  <si>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</si>
  <si>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</si>
  <si>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</si>
  <si>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</si>
  <si>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</si>
  <si>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</si>
  <si>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</si>
  <si>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</si>
  <si>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</si>
  <si>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</si>
  <si>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</si>
  <si>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</si>
  <si>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</si>
  <si>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</si>
  <si>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</si>
  <si>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</si>
  <si>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</si>
  <si>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</si>
  <si>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</si>
  <si>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</si>
  <si>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</si>
  <si>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</si>
  <si>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</si>
  <si>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</si>
  <si>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</si>
  <si>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</si>
  <si>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</si>
  <si>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</si>
  <si>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</si>
  <si>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</si>
  <si>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</si>
  <si>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</si>
  <si>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</si>
  <si>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</si>
  <si>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</si>
  <si>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</si>
  <si>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</si>
  <si>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</si>
  <si>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</si>
  <si>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</si>
  <si>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</si>
  <si>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</si>
  <si>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</si>
  <si>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</si>
  <si>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</si>
  <si>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</si>
  <si>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</si>
  <si>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</si>
  <si>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</si>
  <si>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</si>
  <si>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</si>
  <si>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</si>
  <si>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</si>
  <si>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</si>
  <si>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</si>
  <si>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</si>
  <si>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</si>
  <si>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</si>
  <si>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</si>
  <si>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</si>
  <si>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</si>
  <si>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</si>
  <si>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</si>
  <si>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</si>
  <si>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</si>
  <si>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</si>
  <si>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</si>
  <si>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</si>
  <si>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</si>
  <si>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</si>
  <si>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</si>
  <si>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</si>
  <si>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</si>
  <si>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</si>
  <si>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</si>
  <si>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</si>
  <si>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</si>
  <si>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</si>
  <si>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</si>
  <si>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</si>
  <si>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</si>
  <si>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</si>
  <si>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</si>
  <si>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</si>
  <si>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</si>
  <si>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</si>
  <si>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</si>
  <si>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</si>
  <si>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</si>
  <si>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</si>
  <si>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</si>
  <si>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</si>
  <si>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</si>
  <si>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</si>
  <si>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</si>
  <si>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</si>
  <si>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</si>
  <si>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</si>
  <si>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</si>
  <si>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</si>
  <si>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</si>
  <si>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</si>
  <si>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</si>
  <si>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</si>
  <si>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</si>
  <si>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</si>
  <si>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</si>
  <si>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</si>
  <si>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</si>
  <si>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</si>
  <si>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</si>
  <si>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</si>
  <si>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</si>
  <si>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</si>
  <si>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</si>
  <si>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</si>
  <si>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</si>
  <si>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</si>
  <si>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</si>
  <si>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</si>
  <si>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</si>
  <si>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</si>
  <si>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</si>
  <si>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</si>
  <si>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</si>
  <si>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</si>
  <si>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</si>
  <si>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</si>
  <si>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</si>
  <si>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</si>
  <si>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</si>
  <si>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</si>
  <si>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</si>
  <si>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</si>
  <si>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</si>
  <si>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</si>
  <si>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</si>
  <si>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</si>
  <si>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</si>
  <si>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</si>
  <si>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</si>
  <si>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</si>
  <si>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</si>
  <si>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</si>
  <si>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</si>
  <si>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</si>
  <si>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</si>
  <si>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</si>
  <si>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</si>
  <si>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</si>
  <si>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</si>
  <si>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</si>
  <si>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</si>
  <si>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</si>
  <si>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</si>
  <si>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</si>
  <si>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</si>
  <si>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</si>
  <si>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</si>
  <si>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</si>
  <si>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</si>
  <si>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</si>
  <si>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</si>
  <si>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</si>
  <si>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</si>
  <si>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</si>
  <si>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</si>
  <si>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</si>
  <si>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</si>
  <si>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</si>
  <si>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</si>
  <si>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</si>
  <si>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</si>
  <si>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</si>
  <si>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</si>
  <si>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</si>
  <si>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</si>
  <si>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</si>
  <si>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</si>
  <si>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</si>
  <si>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</si>
  <si>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</si>
  <si>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</si>
  <si>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</si>
  <si>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</si>
  <si>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</si>
  <si>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</si>
  <si>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</si>
  <si>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</si>
  <si>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</si>
  <si>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</si>
  <si>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</si>
  <si>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</si>
  <si>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</si>
  <si>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</si>
  <si>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</si>
  <si>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</si>
  <si>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</si>
  <si>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</si>
  <si>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</si>
  <si>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</si>
  <si>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</si>
  <si>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</si>
  <si>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</si>
  <si>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</si>
  <si>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</si>
  <si>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</si>
  <si>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</si>
  <si>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</si>
  <si>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</si>
  <si>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</si>
  <si>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</si>
  <si>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</si>
  <si>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</si>
  <si>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</si>
  <si>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</si>
  <si>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</si>
  <si>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</si>
  <si>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</si>
  <si>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</si>
  <si>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</si>
  <si>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</si>
  <si>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</si>
  <si>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</si>
  <si>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</si>
  <si>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</si>
  <si>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</si>
  <si>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</si>
  <si>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</si>
  <si>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</si>
  <si>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</si>
  <si>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</si>
  <si>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</si>
  <si>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</si>
  <si>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</si>
  <si>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</si>
  <si>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</si>
  <si>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</si>
  <si>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</si>
  <si>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</si>
  <si>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</si>
  <si>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</si>
  <si>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</si>
  <si>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</si>
  <si>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</si>
  <si>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</si>
  <si>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</si>
  <si>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</si>
  <si>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</si>
  <si>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</si>
  <si>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</si>
  <si>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</si>
  <si>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</si>
  <si>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</si>
  <si>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</si>
  <si>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</si>
  <si>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</si>
  <si>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</si>
  <si>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</si>
  <si>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</si>
  <si>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</si>
  <si>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</si>
  <si>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</si>
  <si>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</si>
  <si>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</si>
  <si>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</si>
  <si>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</si>
  <si>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</si>
  <si>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</si>
  <si>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</si>
  <si>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</si>
  <si>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</si>
  <si>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</si>
  <si>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</si>
  <si>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</si>
  <si>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</si>
  <si>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</si>
  <si>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</si>
  <si>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</si>
  <si>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</si>
  <si>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</si>
  <si>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</si>
  <si>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</si>
  <si>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</si>
  <si>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</si>
  <si>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</si>
  <si>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</si>
  <si>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</si>
  <si>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</si>
  <si>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</si>
  <si>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</si>
  <si>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</si>
  <si>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</si>
  <si>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</si>
  <si>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</si>
  <si>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</si>
  <si>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</si>
  <si>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</si>
  <si>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</si>
  <si>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</si>
  <si>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</si>
  <si>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</si>
  <si>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</si>
  <si>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</si>
  <si>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</si>
  <si>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</si>
  <si>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</si>
  <si>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</si>
  <si>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</si>
  <si>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</si>
  <si>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</si>
  <si>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</si>
  <si>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</si>
  <si>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</si>
  <si>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</si>
  <si>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</si>
  <si>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</si>
  <si>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</si>
  <si>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</si>
  <si>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</si>
  <si>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</si>
  <si>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</si>
  <si>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</si>
  <si>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</si>
  <si>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</si>
  <si>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</si>
  <si>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</si>
  <si>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</si>
  <si>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</si>
  <si>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</si>
  <si>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</si>
  <si>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</si>
  <si>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</si>
  <si>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</si>
  <si>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</si>
  <si>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</si>
  <si>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</si>
  <si>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</si>
  <si>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</si>
  <si>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</si>
  <si>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</si>
  <si>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</si>
  <si>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</si>
  <si>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</si>
  <si>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</si>
  <si>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</si>
  <si>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</si>
  <si>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</si>
  <si>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</si>
  <si>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</si>
  <si>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</si>
  <si>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</si>
  <si>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</si>
  <si>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</si>
  <si>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</si>
  <si>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</si>
  <si>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</si>
  <si>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</si>
  <si>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</si>
  <si>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</si>
  <si>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</si>
  <si>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</si>
  <si>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</si>
  <si>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</si>
  <si>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</si>
  <si>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</si>
  <si>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</si>
  <si>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</si>
  <si>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</si>
  <si>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</si>
  <si>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</si>
  <si>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</si>
  <si>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</si>
  <si>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</si>
  <si>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</si>
  <si>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</si>
  <si>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</si>
  <si>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</si>
  <si>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</si>
  <si>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</si>
  <si>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</si>
  <si>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</si>
  <si>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</si>
  <si>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</si>
  <si>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</si>
  <si>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</si>
  <si>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</si>
  <si>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</si>
  <si>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</si>
  <si>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</si>
  <si>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</si>
  <si>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</si>
  <si>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</si>
  <si>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</si>
  <si>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</si>
  <si>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</si>
  <si>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</si>
  <si>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</si>
  <si>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</si>
  <si>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</si>
  <si>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</si>
  <si>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</si>
  <si>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</si>
  <si>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</si>
  <si>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</si>
  <si>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</si>
  <si>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</si>
  <si>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</si>
  <si>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</si>
  <si>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</si>
  <si>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</si>
  <si>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</si>
  <si>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</si>
  <si>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</si>
  <si>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</si>
  <si>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</si>
  <si>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</si>
  <si>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</si>
  <si>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</si>
  <si>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</si>
  <si>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</si>
  <si>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</si>
  <si>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</si>
  <si>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</si>
  <si>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</si>
  <si>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</si>
  <si>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</si>
  <si>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</si>
  <si>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</si>
  <si>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</si>
  <si>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</si>
  <si>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</si>
  <si>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</si>
  <si>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</si>
  <si>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</si>
  <si>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</si>
  <si>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</si>
  <si>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</si>
  <si>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</si>
  <si>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</si>
  <si>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</si>
  <si>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</si>
  <si>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</si>
  <si>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</si>
  <si>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</si>
  <si>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</si>
  <si>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</si>
  <si>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</si>
  <si>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</si>
  <si>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</si>
  <si>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</si>
  <si>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</si>
  <si>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</si>
  <si>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</si>
  <si>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</si>
  <si>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</si>
  <si>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</si>
  <si>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</si>
  <si>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</si>
  <si>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</si>
  <si>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</si>
  <si>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</si>
  <si>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</si>
  <si>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</si>
  <si>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</si>
  <si>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</si>
  <si>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</si>
  <si>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</si>
  <si>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</si>
  <si>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</si>
  <si>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</si>
  <si>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</si>
  <si>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</si>
  <si>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</si>
  <si>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</si>
  <si>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</si>
  <si>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</si>
  <si>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</si>
  <si>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</si>
  <si>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</si>
  <si>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</si>
  <si>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</si>
  <si>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</si>
  <si>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</si>
  <si>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</si>
  <si>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</si>
  <si>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</si>
  <si>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</si>
  <si>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</si>
  <si>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</si>
  <si>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</si>
  <si>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</si>
  <si>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</si>
  <si>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</si>
  <si>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</si>
  <si>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</si>
  <si>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</si>
  <si>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</si>
  <si>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</si>
  <si>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</si>
  <si>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</si>
  <si>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</si>
  <si>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</si>
  <si>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</si>
  <si>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</si>
  <si>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</si>
  <si>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</si>
  <si>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</si>
  <si>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</si>
  <si>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</si>
  <si>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</si>
  <si>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</si>
  <si>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</si>
  <si>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</si>
  <si>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</si>
  <si>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</si>
  <si>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</si>
  <si>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</si>
  <si>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</si>
  <si>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</si>
  <si>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</si>
  <si>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</si>
  <si>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</si>
  <si>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</si>
  <si>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</si>
  <si>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</si>
  <si>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</si>
  <si>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</si>
  <si>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</si>
  <si>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</si>
  <si>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</si>
  <si>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</si>
  <si>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</si>
  <si>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</si>
  <si>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</si>
  <si>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</si>
  <si>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</si>
  <si>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</si>
  <si>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</si>
  <si>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</si>
  <si>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</si>
  <si>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</si>
  <si>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</si>
  <si>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</si>
  <si>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</si>
  <si>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</si>
  <si>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</si>
  <si>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</si>
  <si>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</si>
  <si>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</si>
  <si>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</si>
  <si>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</si>
  <si>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</si>
  <si>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</si>
  <si>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</si>
  <si>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</si>
  <si>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</si>
  <si>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</si>
  <si>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</si>
  <si>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</si>
  <si>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</si>
  <si>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</si>
  <si>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</si>
  <si>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</si>
  <si>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</si>
  <si>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</si>
  <si>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</si>
  <si>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</si>
  <si>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</si>
  <si>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</si>
  <si>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</si>
  <si>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</si>
  <si>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</si>
  <si>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</si>
  <si>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</si>
  <si>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</si>
  <si>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</si>
  <si>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</si>
  <si>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</si>
  <si>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</si>
  <si>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</si>
  <si>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</si>
  <si>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</si>
  <si>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</si>
  <si>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</si>
  <si>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</si>
  <si>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</si>
  <si>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</si>
  <si>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</si>
  <si>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</si>
  <si>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</si>
  <si>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</si>
  <si>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</si>
  <si>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</si>
  <si>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</si>
  <si>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</si>
  <si>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</si>
  <si>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</si>
  <si>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</si>
  <si>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</si>
  <si>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</si>
  <si>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</si>
  <si>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</si>
  <si>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</si>
  <si>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</si>
  <si>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</si>
  <si>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</si>
  <si>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</si>
  <si>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</si>
  <si>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</si>
  <si>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</si>
  <si>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</si>
  <si>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</si>
  <si>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</si>
  <si>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</si>
  <si>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</si>
  <si>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</si>
  <si>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</si>
  <si>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</si>
  <si>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</si>
  <si>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</si>
  <si>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</si>
  <si>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</si>
  <si>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</si>
  <si>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</si>
  <si>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</si>
  <si>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</si>
  <si>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</si>
  <si>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</si>
  <si>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</si>
  <si>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</si>
  <si>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</si>
  <si>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</si>
  <si>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</si>
  <si>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</si>
  <si>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</si>
  <si>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</si>
  <si>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</si>
  <si>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</si>
  <si>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</si>
  <si>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</si>
  <si>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</si>
  <si>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</si>
  <si>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</si>
  <si>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</si>
  <si>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</si>
  <si>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</si>
  <si>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</si>
  <si>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</si>
  <si>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</si>
  <si>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</si>
  <si>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</si>
  <si>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</si>
  <si>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</si>
  <si>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</si>
  <si>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</si>
  <si>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</si>
  <si>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</si>
  <si>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</si>
  <si>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</si>
  <si>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</si>
  <si>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</si>
  <si>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</si>
  <si>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</si>
  <si>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</si>
  <si>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</si>
  <si>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</si>
  <si>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</si>
  <si>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</si>
  <si>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</si>
  <si>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</si>
  <si>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</si>
  <si>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</si>
  <si>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</si>
  <si>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</si>
  <si>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</si>
  <si>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</si>
  <si>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</si>
  <si>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</si>
  <si>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</si>
  <si>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</si>
  <si>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</si>
  <si>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</si>
  <si>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</si>
  <si>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</si>
  <si>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</si>
  <si>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</si>
  <si>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</si>
  <si>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</si>
  <si>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</si>
  <si>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</si>
  <si>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</si>
  <si>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</si>
  <si>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</si>
  <si>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</si>
  <si>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</si>
  <si>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</si>
  <si>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</si>
  <si>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</si>
  <si>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</si>
  <si>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</si>
  <si>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</si>
  <si>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</si>
  <si>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</si>
  <si>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</si>
  <si>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</si>
  <si>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</si>
  <si>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</si>
  <si>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</si>
  <si>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</si>
  <si>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</si>
  <si>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</si>
  <si>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</si>
  <si>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</si>
  <si>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</si>
  <si>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</si>
  <si>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</si>
  <si>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</si>
  <si>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</si>
  <si>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</si>
  <si>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</si>
  <si>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</si>
  <si>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</si>
  <si>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</si>
  <si>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</si>
  <si>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</si>
  <si>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</si>
  <si>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</si>
  <si>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</si>
  <si>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</si>
  <si>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</si>
  <si>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</si>
  <si>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</si>
  <si>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</si>
  <si>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</si>
  <si>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</si>
  <si>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</si>
  <si>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</si>
  <si>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</si>
  <si>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</si>
  <si>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</si>
  <si>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</si>
  <si>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</si>
  <si>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</si>
  <si>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</si>
  <si>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</si>
  <si>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</si>
  <si>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</si>
  <si>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</si>
  <si>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</si>
  <si>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</si>
  <si>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</si>
  <si>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</si>
  <si>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</si>
  <si>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</si>
  <si>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</si>
  <si>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</si>
  <si>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</si>
  <si>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</si>
  <si>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</si>
  <si>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</si>
  <si>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</si>
  <si>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</si>
  <si>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</si>
  <si>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</si>
  <si>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</si>
  <si>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</si>
  <si>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</si>
  <si>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</si>
  <si>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</si>
  <si>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</si>
  <si>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</si>
  <si>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</si>
  <si>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</si>
  <si>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</si>
  <si>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</si>
  <si>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</si>
  <si>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</si>
  <si>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</si>
  <si>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</si>
  <si>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</si>
  <si>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</si>
  <si>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</si>
  <si>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</si>
  <si>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</si>
  <si>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</si>
  <si>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</si>
  <si>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</si>
  <si>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</si>
  <si>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</si>
  <si>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</si>
  <si>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</si>
  <si>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</si>
  <si>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</si>
  <si>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</si>
  <si>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</si>
  <si>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</si>
  <si>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</si>
  <si>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</si>
  <si>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</si>
  <si>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</si>
  <si>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</si>
  <si>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</si>
  <si>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</si>
  <si>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</si>
  <si>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</si>
  <si>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</si>
  <si>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</si>
  <si>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</si>
  <si>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</si>
  <si>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</si>
  <si>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</si>
  <si>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</si>
  <si>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</si>
  <si>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</si>
  <si>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</si>
  <si>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</si>
  <si>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</si>
  <si>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</si>
  <si>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</si>
  <si>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</si>
  <si>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</si>
  <si>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</si>
  <si>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</si>
  <si>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</si>
  <si>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</si>
  <si>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</si>
  <si>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</si>
  <si>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</si>
  <si>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</si>
  <si>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</si>
  <si>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</si>
  <si>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</si>
  <si>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</si>
  <si>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</si>
  <si>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</si>
  <si>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</si>
  <si>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</si>
  <si>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</si>
  <si>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</si>
  <si>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</si>
  <si>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</si>
  <si>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</si>
  <si>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</si>
  <si>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</si>
  <si>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</si>
  <si>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</si>
  <si>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</si>
  <si>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</si>
  <si>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</si>
  <si>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</si>
  <si>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</si>
  <si>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</si>
  <si>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</si>
  <si>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</si>
  <si>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</si>
  <si>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</si>
  <si>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</si>
  <si>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</si>
  <si>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</si>
  <si>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</si>
  <si>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</si>
  <si>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</si>
  <si>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</si>
  <si>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</si>
  <si>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</si>
  <si>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</si>
  <si>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</si>
  <si>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</si>
  <si>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</si>
  <si>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</si>
  <si>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</si>
  <si>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</si>
  <si>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</si>
  <si>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</si>
  <si>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</si>
  <si>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</si>
  <si>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</si>
  <si>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</si>
  <si>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</si>
  <si>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</si>
  <si>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</si>
  <si>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</si>
  <si>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</si>
  <si>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</si>
  <si>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</si>
  <si>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</si>
  <si>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</si>
  <si>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</si>
  <si>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</si>
  <si>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</si>
  <si>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</si>
  <si>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</si>
  <si>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</si>
  <si>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</si>
  <si>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</si>
  <si>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</si>
  <si>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</si>
  <si>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</si>
  <si>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</si>
  <si>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</si>
  <si>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</si>
  <si>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</si>
  <si>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</si>
  <si>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</si>
  <si>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</si>
  <si>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</si>
  <si>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</si>
  <si>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</si>
  <si>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</si>
  <si>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</si>
  <si>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</si>
  <si>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</si>
  <si>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</si>
  <si>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</si>
  <si>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</si>
  <si>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</si>
  <si>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</si>
  <si>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</si>
  <si>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</si>
  <si>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</si>
  <si>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</si>
  <si>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</si>
  <si>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</si>
  <si>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</si>
  <si>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</si>
  <si>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</si>
  <si>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</si>
  <si>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</si>
  <si>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</si>
  <si>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</si>
  <si>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</si>
  <si>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</si>
  <si>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</si>
  <si>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</si>
  <si>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</si>
  <si>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</si>
  <si>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</si>
  <si>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</si>
  <si>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</si>
  <si>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</si>
  <si>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</si>
  <si>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</si>
  <si>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</si>
  <si>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</si>
  <si>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</si>
  <si>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</si>
  <si>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</si>
  <si>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</si>
  <si>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</si>
  <si>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</si>
  <si>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</si>
  <si>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</si>
  <si>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</si>
  <si>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</si>
  <si>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</si>
  <si>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</si>
  <si>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</si>
  <si>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</si>
  <si>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</si>
  <si>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</si>
  <si>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</si>
  <si>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</si>
  <si>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</si>
  <si>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</si>
  <si>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</si>
  <si>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</si>
  <si>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</si>
  <si>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</si>
  <si>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</si>
  <si>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</si>
  <si>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</si>
  <si>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</si>
  <si>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</si>
  <si>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</si>
  <si>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</si>
  <si>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</si>
  <si>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</si>
  <si>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</si>
  <si>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</si>
  <si>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</si>
  <si>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</si>
  <si>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</si>
  <si>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</si>
  <si>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</si>
  <si>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</si>
  <si>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</si>
  <si>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</si>
  <si>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</si>
  <si>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</si>
  <si>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</si>
  <si>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</si>
  <si>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</si>
  <si>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</si>
  <si>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</si>
  <si>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</si>
  <si>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</si>
  <si>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</si>
  <si>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</si>
  <si>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</si>
  <si>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</si>
  <si>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</si>
  <si>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</si>
  <si>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</si>
  <si>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</si>
  <si>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</si>
  <si>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</si>
  <si>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</si>
  <si>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</si>
  <si>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</si>
  <si>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</si>
  <si>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</si>
  <si>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</si>
  <si>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</si>
  <si>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</si>
  <si>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</si>
  <si>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</si>
  <si>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</si>
  <si>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</si>
  <si>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</si>
  <si>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</si>
  <si>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</si>
  <si>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</si>
  <si>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</si>
  <si>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</si>
  <si>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</si>
  <si>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</si>
  <si>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</si>
  <si>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</si>
  <si>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</si>
  <si>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</si>
  <si>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</si>
  <si>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</si>
  <si>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</si>
  <si>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</si>
  <si>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</si>
  <si>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</si>
  <si>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</si>
  <si>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</si>
  <si>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</si>
  <si>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</si>
  <si>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</si>
  <si>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</si>
  <si>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</si>
  <si>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</si>
  <si>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</si>
  <si>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</si>
  <si>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</si>
  <si>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</si>
  <si>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</si>
  <si>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</si>
  <si>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</si>
  <si>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</si>
  <si>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</si>
  <si>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</si>
  <si>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</si>
  <si>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</si>
  <si>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</si>
  <si>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</si>
  <si>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</si>
  <si>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</si>
  <si>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</si>
  <si>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</si>
  <si>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</si>
  <si>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</si>
  <si>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</si>
  <si>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</si>
  <si>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</si>
  <si>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</si>
  <si>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</si>
  <si>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</si>
  <si>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</si>
  <si>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</si>
  <si>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</si>
  <si>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</si>
  <si>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</si>
  <si>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</si>
  <si>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</si>
  <si>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</si>
  <si>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</si>
  <si>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</si>
  <si>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</si>
  <si>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</si>
  <si>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</si>
  <si>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</si>
  <si>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</si>
  <si>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</si>
  <si>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</si>
  <si>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</si>
  <si>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</si>
  <si>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</si>
  <si>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</si>
  <si>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</si>
  <si>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</si>
  <si>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</si>
  <si>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</si>
  <si>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</si>
  <si>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</si>
  <si>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</si>
  <si>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</si>
  <si>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</si>
  <si>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</si>
  <si>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</si>
  <si>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</si>
  <si>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</si>
  <si>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</si>
  <si>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</si>
  <si>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</si>
  <si>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</si>
  <si>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</si>
  <si>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</si>
  <si>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</si>
  <si>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</si>
  <si>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</si>
  <si>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</si>
  <si>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</si>
  <si>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</si>
  <si>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</si>
  <si>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</si>
  <si>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</si>
  <si>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</si>
  <si>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</si>
  <si>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</si>
  <si>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</si>
  <si>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</si>
  <si>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</si>
  <si>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</si>
  <si>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</si>
  <si>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</si>
  <si>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</si>
  <si>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</si>
  <si>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</si>
  <si>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</si>
  <si>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</si>
  <si>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</si>
  <si>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</si>
  <si>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</si>
  <si>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</si>
  <si>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</si>
  <si>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</si>
  <si>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</si>
  <si>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</si>
  <si>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</si>
  <si>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</si>
  <si>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</si>
  <si>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</si>
  <si>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</si>
  <si>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</si>
  <si>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</si>
  <si>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</si>
  <si>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</si>
  <si>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</si>
  <si>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</si>
  <si>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</si>
  <si>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</si>
  <si>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</si>
  <si>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</si>
  <si>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</si>
  <si>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</si>
  <si>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</si>
  <si>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</si>
  <si>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</si>
  <si>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</si>
  <si>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</si>
  <si>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</si>
  <si>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</si>
  <si>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</si>
  <si>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</si>
  <si>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</si>
  <si>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</si>
  <si>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</si>
  <si>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</si>
  <si>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</si>
  <si>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</si>
  <si>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</si>
  <si>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</si>
  <si>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</si>
  <si>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</si>
  <si>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</si>
  <si>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</si>
  <si>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</si>
  <si>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</si>
  <si>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</si>
  <si>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</si>
  <si>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</si>
  <si>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</si>
  <si>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</si>
  <si>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</si>
  <si>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</si>
  <si>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</si>
  <si>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</si>
  <si>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</si>
  <si>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</si>
  <si>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</si>
  <si>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</si>
  <si>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</si>
  <si>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</si>
  <si>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</si>
  <si>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</si>
  <si>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</si>
  <si>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</si>
  <si>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</si>
  <si>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</si>
  <si>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</si>
  <si>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</si>
  <si>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</si>
  <si>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</si>
  <si>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</si>
  <si>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</si>
  <si>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</si>
  <si>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</si>
  <si>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</si>
  <si>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</si>
  <si>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</si>
  <si>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</si>
  <si>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</si>
  <si>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</si>
  <si>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</si>
  <si>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</si>
  <si>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</si>
  <si>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</si>
  <si>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</si>
  <si>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</si>
  <si>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</si>
  <si>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</si>
  <si>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</si>
  <si>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</si>
  <si>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</si>
  <si>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</si>
  <si>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</si>
  <si>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</si>
  <si>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</si>
  <si>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</si>
  <si>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</si>
  <si>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</si>
  <si>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</si>
  <si>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</si>
  <si>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</si>
  <si>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</si>
  <si>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</si>
  <si>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</si>
  <si>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</si>
  <si>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</si>
  <si>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</si>
  <si>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</si>
  <si>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</si>
  <si>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</si>
  <si>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</si>
  <si>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</si>
  <si>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</si>
  <si>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</si>
  <si>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</si>
  <si>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</si>
  <si>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</si>
  <si>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</si>
  <si>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</si>
  <si>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</si>
  <si>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</si>
  <si>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</si>
  <si>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</si>
  <si>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</si>
  <si>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</si>
  <si>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</si>
  <si>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</si>
  <si>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</si>
  <si>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</si>
  <si>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</si>
  <si>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</si>
  <si>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</si>
  <si>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</si>
  <si>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</si>
  <si>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</si>
  <si>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</si>
  <si>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</si>
  <si>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</si>
  <si>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</si>
  <si>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</si>
  <si>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</si>
  <si>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</si>
  <si>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</si>
  <si>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</si>
  <si>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</si>
  <si>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</si>
  <si>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</si>
  <si>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</si>
  <si>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</si>
  <si>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</si>
  <si>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</si>
  <si>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</si>
  <si>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</si>
  <si>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</si>
  <si>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</si>
  <si>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</si>
  <si>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</si>
  <si>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</si>
  <si>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</si>
  <si>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</si>
  <si>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</si>
  <si>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</si>
  <si>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</si>
  <si>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</si>
  <si>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</si>
  <si>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</si>
  <si>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</si>
  <si>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</si>
  <si>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</si>
  <si>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</si>
  <si>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</si>
  <si>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</si>
  <si>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</si>
  <si>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</si>
  <si>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</si>
  <si>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</si>
  <si>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</si>
  <si>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</si>
  <si>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</si>
  <si>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</si>
  <si>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</si>
  <si>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</si>
  <si>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</si>
  <si>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</si>
  <si>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</si>
  <si>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</si>
  <si>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</si>
  <si>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</si>
  <si>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</si>
  <si>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</si>
  <si>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</si>
  <si>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</si>
  <si>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</si>
  <si>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</si>
  <si>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</si>
  <si>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</si>
  <si>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</si>
  <si>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</si>
  <si>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</si>
  <si>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</si>
  <si>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</si>
  <si>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</si>
  <si>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</si>
  <si>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</si>
  <si>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</si>
  <si>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</si>
  <si>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</si>
  <si>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</si>
  <si>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</si>
  <si>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</si>
  <si>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</si>
  <si>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</si>
  <si>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</si>
  <si>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</si>
  <si>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</si>
  <si>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</si>
  <si>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</si>
  <si>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</si>
  <si>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</si>
  <si>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</si>
  <si>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</si>
  <si>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</si>
  <si>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</si>
  <si>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</si>
  <si>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</si>
  <si>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</si>
  <si>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</si>
  <si>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</si>
  <si>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</si>
  <si>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</si>
  <si>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</si>
  <si>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</si>
  <si>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</si>
  <si>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</si>
  <si>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</si>
  <si>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</si>
  <si>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</si>
  <si>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</si>
  <si>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</si>
  <si>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</si>
  <si>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</si>
  <si>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</si>
  <si>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</si>
  <si>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</si>
  <si>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</si>
  <si>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</si>
  <si>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</si>
  <si>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</si>
  <si>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</si>
  <si>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</si>
  <si>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</si>
  <si>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</si>
  <si>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</si>
  <si>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</si>
  <si>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</si>
  <si>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</si>
  <si>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</si>
  <si>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</si>
  <si>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</si>
  <si>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</si>
  <si>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</si>
  <si>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</si>
  <si>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</si>
  <si>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</si>
  <si>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</si>
  <si>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</si>
  <si>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</si>
  <si>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</si>
  <si>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</si>
  <si>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</si>
  <si>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</si>
  <si>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</si>
  <si>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</si>
  <si>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</si>
  <si>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</si>
  <si>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</si>
  <si>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</si>
  <si>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</si>
  <si>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</si>
  <si>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</si>
  <si>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</si>
  <si>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</si>
  <si>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</si>
  <si>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</si>
  <si>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</si>
  <si>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</si>
  <si>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</si>
  <si>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</si>
  <si>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</si>
  <si>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</si>
  <si>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</si>
  <si>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</si>
  <si>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</si>
  <si>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</si>
  <si>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</si>
  <si>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</si>
  <si>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</si>
  <si>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</si>
  <si>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</si>
  <si>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</si>
  <si>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</si>
  <si>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</si>
  <si>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</si>
  <si>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</si>
  <si>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</si>
  <si>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</si>
  <si>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</si>
  <si>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</si>
  <si>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</si>
  <si>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</si>
  <si>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</si>
  <si>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</si>
  <si>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</si>
  <si>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</si>
  <si>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</si>
  <si>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</si>
  <si>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</si>
  <si>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</si>
  <si>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</si>
  <si>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</si>
  <si>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</si>
  <si>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</si>
  <si>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</si>
  <si>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</si>
  <si>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</si>
  <si>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</si>
  <si>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</si>
  <si>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</si>
  <si>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</si>
  <si>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</si>
  <si>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</si>
  <si>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</si>
  <si>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</si>
  <si>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</si>
  <si>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</si>
  <si>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</si>
  <si>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</si>
  <si>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</si>
  <si>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</si>
  <si>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</si>
  <si>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</si>
  <si>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</si>
  <si>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</si>
  <si>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</si>
  <si>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</si>
  <si>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</si>
  <si>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</si>
  <si>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</si>
  <si>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</si>
  <si>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</si>
  <si>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</si>
  <si>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</si>
  <si>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</si>
  <si>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</si>
  <si>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</si>
  <si>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</si>
  <si>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</si>
  <si>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</si>
  <si>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</si>
  <si>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</si>
  <si>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</si>
  <si>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</si>
  <si>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</si>
  <si>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</si>
  <si>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</si>
  <si>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</si>
  <si>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</si>
  <si>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</si>
  <si>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</si>
  <si>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</si>
  <si>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</si>
  <si>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</si>
  <si>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</si>
  <si>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</si>
  <si>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</si>
  <si>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</si>
  <si>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</si>
  <si>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</si>
  <si>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</si>
  <si>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</si>
  <si>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</si>
  <si>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</si>
  <si>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</si>
  <si>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</si>
  <si>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</si>
  <si>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</si>
  <si>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</si>
  <si>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</si>
  <si>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</si>
  <si>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</si>
  <si>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</si>
  <si>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</si>
  <si>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</si>
  <si>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</si>
  <si>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</si>
  <si>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</si>
  <si>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</si>
  <si>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</si>
  <si>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</si>
  <si>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</si>
  <si>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</si>
  <si>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</si>
  <si>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</si>
  <si>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</si>
  <si>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</si>
  <si>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</si>
  <si>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</si>
  <si>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</si>
  <si>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</si>
  <si>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</si>
  <si>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</si>
  <si>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</si>
  <si>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</si>
  <si>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</si>
  <si>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</si>
  <si>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</si>
  <si>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</si>
  <si>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</si>
  <si>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</si>
  <si>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</si>
  <si>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</si>
  <si>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</si>
  <si>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</si>
  <si>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</si>
  <si>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</si>
  <si>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</si>
  <si>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</si>
  <si>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</si>
  <si>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</si>
  <si>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</si>
  <si>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</si>
  <si>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</si>
  <si>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</si>
  <si>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</si>
  <si>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</si>
  <si>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</si>
  <si>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</si>
  <si>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</si>
  <si>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</si>
  <si>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</si>
  <si>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</si>
  <si>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</si>
  <si>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</si>
  <si>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</si>
  <si>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</si>
  <si>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</si>
  <si>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</si>
  <si>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</si>
  <si>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</si>
  <si>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</si>
  <si>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</si>
  <si>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</si>
  <si>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</si>
  <si>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</si>
  <si>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</si>
  <si>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</si>
  <si>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</si>
  <si>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</si>
  <si>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</si>
  <si>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</si>
  <si>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</si>
  <si>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</si>
  <si>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</si>
  <si>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</si>
  <si>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</si>
  <si>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</si>
  <si>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</si>
  <si>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</si>
  <si>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</si>
  <si>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</si>
  <si>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</si>
  <si>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</si>
  <si>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</si>
  <si>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</si>
  <si>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</si>
  <si>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</si>
  <si>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</si>
  <si>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</si>
  <si>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</si>
  <si>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</si>
  <si>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</si>
  <si>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</si>
  <si>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</si>
  <si>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</si>
  <si>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</si>
  <si>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</si>
  <si>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</si>
  <si>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</si>
  <si>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</si>
  <si>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</si>
  <si>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</si>
  <si>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</si>
  <si>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</si>
  <si>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</si>
  <si>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</si>
  <si>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</si>
  <si>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</si>
  <si>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</si>
  <si>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</si>
  <si>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</si>
  <si>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</si>
  <si>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</si>
  <si>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</si>
  <si>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</si>
  <si>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</si>
  <si>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</si>
  <si>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</si>
  <si>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</si>
  <si>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</si>
  <si>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</si>
  <si>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</si>
  <si>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</si>
  <si>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</si>
  <si>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</si>
  <si>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</si>
  <si>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</si>
  <si>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</si>
  <si>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</si>
  <si>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</si>
  <si>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</si>
  <si>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</si>
  <si>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</si>
  <si>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</si>
  <si>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</si>
  <si>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</si>
  <si>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</si>
  <si>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</si>
  <si>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</si>
  <si>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</si>
  <si>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</si>
  <si>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</si>
  <si>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</si>
  <si>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</si>
  <si>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</si>
  <si>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</si>
  <si>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</si>
  <si>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</si>
  <si>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</si>
  <si>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</si>
  <si>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</si>
  <si>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</si>
  <si>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</si>
  <si>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</si>
  <si>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</si>
  <si>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</si>
  <si>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</si>
  <si>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</si>
  <si>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</si>
  <si>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</si>
  <si>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</si>
  <si>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</si>
  <si>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</si>
  <si>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</si>
  <si>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</si>
  <si>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</si>
  <si>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</si>
  <si>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</si>
  <si>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</si>
  <si>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</si>
  <si>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</si>
  <si>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</si>
  <si>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</si>
  <si>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</si>
  <si>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</si>
  <si>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</si>
  <si>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</si>
  <si>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</si>
  <si>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</si>
  <si>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</si>
  <si>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</si>
  <si>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</si>
  <si>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</si>
  <si>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</si>
  <si>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</si>
  <si>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</si>
  <si>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</si>
  <si>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</si>
  <si>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</si>
  <si>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</si>
  <si>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</si>
  <si>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</si>
  <si>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</si>
  <si>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</si>
  <si>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</si>
  <si>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</si>
  <si>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</si>
  <si>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</si>
  <si>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</si>
  <si>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</si>
  <si>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</si>
  <si>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</si>
  <si>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</si>
  <si>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</si>
  <si>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</si>
  <si>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</si>
  <si>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</si>
  <si>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</si>
  <si>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</si>
  <si>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</si>
  <si>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</si>
  <si>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</si>
  <si>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</si>
  <si>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</si>
  <si>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</si>
  <si>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</si>
  <si>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</si>
  <si>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</si>
  <si>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</si>
  <si>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</si>
  <si>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</si>
  <si>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</si>
  <si>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</si>
  <si>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</si>
  <si>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</si>
  <si>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</si>
  <si>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</si>
  <si>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</si>
  <si>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</si>
  <si>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</si>
  <si>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</si>
  <si>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</si>
  <si>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</si>
  <si>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</si>
  <si>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</si>
  <si>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</si>
  <si>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</si>
  <si>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</si>
  <si>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</si>
  <si>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</si>
  <si>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</si>
  <si>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</si>
  <si>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</si>
  <si>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</si>
  <si>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</si>
  <si>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</si>
  <si>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</si>
  <si>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</si>
  <si>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</si>
  <si>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</si>
  <si>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</si>
  <si>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</si>
  <si>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</si>
  <si>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</si>
  <si>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</si>
  <si>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</si>
  <si>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</si>
  <si>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</si>
  <si>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</si>
  <si>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</si>
  <si>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</si>
  <si>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</si>
  <si>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</si>
  <si>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</si>
  <si>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</si>
  <si>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</si>
  <si>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</si>
  <si>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</si>
  <si>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</si>
  <si>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</si>
  <si>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</si>
  <si>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</si>
  <si>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</si>
  <si>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</si>
  <si>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</si>
  <si>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</si>
  <si>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</si>
  <si>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</si>
  <si>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</si>
  <si>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</si>
  <si>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</si>
  <si>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</si>
  <si>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</si>
  <si>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</si>
  <si>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</si>
  <si>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</si>
  <si>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</si>
  <si>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</si>
  <si>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</si>
  <si>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</si>
  <si>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</si>
  <si>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</si>
  <si>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</si>
  <si>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</si>
  <si>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</si>
  <si>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</si>
  <si>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</si>
  <si>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</si>
  <si>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</si>
  <si>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</si>
  <si>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</si>
  <si>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</si>
  <si>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</si>
  <si>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</si>
  <si>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</si>
  <si>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</si>
  <si>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</si>
  <si>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</si>
  <si>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</si>
  <si>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</si>
  <si>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</si>
  <si>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</si>
  <si>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</si>
  <si>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</si>
  <si>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</si>
  <si>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</si>
  <si>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</si>
  <si>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</si>
  <si>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</si>
  <si>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</si>
  <si>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</si>
  <si>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</si>
  <si>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</si>
  <si>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</si>
  <si>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</si>
  <si>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</si>
  <si>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</si>
  <si>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</si>
  <si>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</si>
  <si>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</si>
  <si>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</si>
  <si>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</si>
  <si>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</si>
  <si>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</si>
  <si>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</si>
  <si>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</si>
  <si>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</si>
  <si>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</si>
  <si>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</si>
  <si>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</si>
  <si>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</si>
  <si>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</si>
  <si>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</si>
  <si>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</si>
  <si>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</si>
  <si>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</si>
  <si>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</si>
  <si>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</si>
  <si>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</si>
  <si>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</si>
  <si>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</si>
  <si>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</si>
  <si>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</si>
  <si>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</si>
  <si>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</si>
  <si>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</si>
  <si>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</si>
  <si>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</si>
  <si>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</si>
  <si>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</si>
  <si>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</si>
  <si>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</si>
  <si>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</si>
  <si>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</si>
  <si>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</si>
  <si>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</si>
  <si>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</si>
  <si>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</si>
  <si>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</si>
  <si>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</si>
  <si>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</si>
  <si>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</si>
  <si>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</si>
  <si>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</si>
  <si>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</si>
  <si>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</si>
  <si>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</si>
  <si>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</si>
  <si>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</si>
  <si>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</si>
  <si>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</si>
  <si>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</si>
  <si>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</si>
  <si>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</si>
  <si>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</si>
  <si>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</si>
  <si>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</si>
  <si>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</si>
  <si>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</si>
  <si>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</si>
  <si>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</si>
  <si>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</si>
  <si>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</si>
  <si>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</si>
  <si>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</si>
  <si>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</si>
  <si>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</si>
  <si>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</si>
  <si>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</si>
  <si>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</si>
  <si>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</si>
  <si>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</si>
  <si>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</si>
  <si>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</si>
  <si>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</si>
  <si>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</si>
  <si>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</si>
  <si>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</si>
  <si>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</si>
  <si>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</si>
  <si>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</si>
  <si>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</si>
  <si>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</si>
  <si>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</si>
  <si>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</si>
  <si>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</si>
  <si>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</si>
  <si>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</si>
  <si>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</si>
  <si>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</si>
  <si>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</si>
  <si>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</si>
  <si>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</si>
  <si>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</si>
  <si>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</si>
  <si>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</si>
  <si>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</si>
  <si>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</si>
  <si>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</si>
  <si>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</si>
  <si>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</si>
  <si>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</si>
  <si>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</si>
  <si>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</si>
  <si>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</si>
  <si>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</si>
  <si>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</si>
  <si>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</si>
  <si>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</si>
  <si>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</si>
  <si>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</si>
  <si>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</si>
  <si>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</si>
  <si>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</si>
  <si>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</si>
  <si>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</si>
  <si>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</si>
  <si>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</si>
  <si>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</si>
  <si>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</si>
  <si>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</si>
  <si>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</si>
  <si>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</si>
  <si>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</si>
  <si>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</si>
  <si>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</si>
  <si>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</si>
  <si>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</si>
  <si>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</si>
  <si>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</si>
  <si>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</si>
  <si>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</si>
  <si>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</si>
  <si>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</si>
  <si>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</si>
  <si>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</si>
  <si>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</si>
  <si>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</si>
  <si>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</si>
  <si>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</si>
  <si>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</si>
  <si>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</si>
  <si>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</si>
  <si>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</si>
  <si>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</si>
  <si>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</si>
  <si>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</si>
  <si>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</si>
  <si>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</si>
  <si>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</si>
  <si>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</si>
  <si>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</si>
  <si>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</si>
  <si>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</si>
  <si>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</si>
  <si>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</si>
  <si>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</si>
  <si>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</si>
  <si>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</si>
  <si>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</si>
  <si>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</si>
  <si>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</si>
  <si>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</si>
  <si>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</si>
  <si>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</si>
  <si>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</si>
  <si>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</si>
  <si>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</si>
  <si>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</si>
  <si>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</si>
  <si>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</si>
  <si>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</si>
  <si>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</si>
  <si>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</si>
  <si>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</si>
  <si>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</si>
  <si>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</si>
  <si>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</si>
  <si>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</si>
  <si>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</si>
  <si>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</si>
  <si>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</si>
  <si>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</si>
  <si>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</si>
  <si>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</si>
  <si>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</si>
  <si>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</si>
  <si>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</si>
  <si>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</si>
  <si>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</si>
  <si>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</si>
  <si>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</si>
  <si>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</si>
  <si>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</si>
  <si>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</si>
  <si>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</si>
  <si>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</si>
  <si>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</si>
  <si>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</si>
  <si>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</si>
  <si>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</si>
  <si>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</si>
  <si>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</si>
  <si>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</si>
  <si>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</si>
  <si>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</si>
  <si>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</si>
  <si>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</si>
  <si>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</si>
  <si>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</si>
  <si>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</si>
  <si>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</si>
  <si>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</si>
  <si>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</si>
  <si>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</si>
  <si>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</si>
  <si>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</si>
  <si>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</si>
  <si>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</si>
  <si>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</si>
  <si>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</si>
  <si>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</si>
  <si>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</si>
  <si>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</si>
  <si>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</si>
  <si>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</si>
  <si>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</si>
  <si>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</si>
  <si>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</si>
  <si>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</si>
  <si>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</si>
  <si>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</si>
  <si>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</si>
  <si>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</si>
  <si>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</si>
  <si>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</si>
  <si>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</si>
  <si>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</si>
  <si>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</si>
  <si>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</si>
  <si>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</si>
  <si>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</si>
  <si>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</si>
  <si>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</si>
  <si>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</si>
  <si>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</si>
  <si>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</si>
  <si>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</si>
  <si>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</si>
  <si>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</si>
  <si>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</si>
  <si>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</si>
  <si>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</si>
  <si>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</si>
  <si>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</si>
  <si>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</si>
  <si>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</si>
  <si>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</si>
  <si>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</si>
  <si>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</si>
  <si>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</si>
  <si>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</si>
  <si>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</si>
  <si>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</si>
  <si>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</si>
  <si>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</si>
  <si>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</si>
  <si>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</si>
  <si>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</si>
  <si>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</si>
  <si>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</si>
  <si>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</si>
  <si>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</si>
  <si>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</si>
  <si>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</si>
  <si>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</si>
  <si>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</si>
  <si>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</si>
  <si>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</si>
  <si>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</si>
  <si>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</si>
  <si>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</si>
  <si>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</si>
  <si>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</si>
  <si>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</si>
  <si>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</si>
  <si>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</si>
  <si>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</si>
  <si>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</si>
  <si>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</si>
  <si>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</si>
  <si>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</si>
  <si>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</si>
  <si>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</si>
  <si>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</si>
  <si>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</si>
  <si>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</si>
  <si>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</si>
  <si>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</si>
  <si>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</si>
  <si>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</si>
  <si>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</si>
  <si>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</si>
  <si>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</si>
  <si>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</si>
  <si>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</si>
  <si>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</si>
  <si>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</si>
  <si>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</si>
  <si>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</si>
  <si>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</si>
  <si>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</si>
  <si>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</si>
  <si>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</si>
  <si>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</si>
  <si>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</si>
  <si>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</si>
  <si>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</si>
  <si>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</si>
  <si>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</si>
  <si>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</si>
  <si>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</si>
  <si>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</si>
  <si>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</si>
  <si>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</si>
  <si>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</si>
  <si>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</si>
  <si>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</si>
  <si>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</si>
  <si>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</si>
  <si>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</si>
  <si>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</si>
  <si>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</si>
  <si>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</si>
  <si>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</si>
  <si>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</si>
  <si>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</si>
  <si>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</si>
  <si>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</si>
  <si>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</si>
  <si>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</si>
  <si>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</si>
  <si>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</si>
  <si>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</si>
  <si>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</si>
  <si>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</si>
  <si>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</si>
  <si>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</si>
  <si>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</si>
  <si>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</si>
  <si>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</si>
  <si>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</si>
  <si>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</si>
  <si>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</si>
  <si>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</si>
  <si>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</si>
  <si>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</si>
  <si>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</si>
  <si>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</si>
  <si>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</si>
  <si>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</si>
  <si>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</si>
  <si>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</si>
  <si>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</si>
  <si>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</si>
  <si>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</si>
  <si>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</si>
  <si>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</si>
  <si>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</si>
  <si>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</si>
  <si>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</si>
  <si>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</si>
  <si>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</si>
  <si>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</si>
  <si>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</si>
  <si>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</si>
  <si>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</si>
  <si>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</si>
  <si>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</si>
  <si>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</si>
  <si>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</si>
  <si>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</si>
  <si>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</si>
  <si>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</si>
  <si>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</si>
  <si>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</si>
  <si>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</si>
  <si>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</si>
  <si>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</si>
  <si>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</si>
  <si>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</si>
  <si>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</si>
  <si>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</si>
  <si>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</si>
  <si>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</si>
  <si>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</si>
  <si>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</si>
  <si>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</si>
  <si>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</si>
  <si>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</si>
  <si>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</si>
  <si>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</si>
  <si>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</si>
  <si>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</si>
  <si>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</si>
  <si>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</si>
  <si>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</si>
  <si>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</si>
  <si>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</si>
  <si>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</si>
  <si>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</si>
  <si>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</si>
  <si>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</si>
  <si>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</si>
  <si>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</si>
  <si>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</si>
  <si>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</si>
  <si>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</si>
  <si>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</si>
  <si>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</si>
  <si>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</si>
  <si>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</si>
  <si>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</si>
  <si>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</si>
  <si>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</si>
  <si>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</si>
  <si>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</si>
  <si>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</si>
  <si>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</si>
  <si>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</si>
  <si>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</si>
  <si>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</si>
  <si>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</si>
  <si>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</si>
  <si>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</si>
  <si>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</si>
  <si>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</si>
  <si>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</si>
  <si>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</si>
  <si>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</si>
  <si>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</si>
  <si>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</si>
  <si>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</si>
  <si>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</si>
  <si>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</si>
  <si>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</si>
  <si>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</si>
  <si>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</si>
  <si>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</si>
  <si>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</si>
  <si>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</si>
  <si>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</si>
  <si>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</si>
  <si>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</si>
  <si>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</si>
  <si>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</si>
  <si>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</si>
  <si>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</si>
  <si>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</si>
  <si>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</si>
  <si>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</si>
  <si>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</si>
  <si>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</si>
  <si>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</si>
  <si>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</si>
  <si>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</si>
  <si>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</si>
  <si>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</si>
  <si>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</si>
  <si>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</si>
  <si>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</si>
  <si>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</si>
  <si>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</si>
  <si>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</si>
  <si>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</si>
  <si>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</si>
  <si>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</si>
  <si>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</si>
  <si>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</si>
  <si>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</si>
  <si>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</si>
  <si>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</si>
  <si>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</si>
  <si>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</si>
  <si>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</si>
  <si>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</si>
  <si>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</si>
  <si>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</si>
  <si>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</si>
  <si>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</si>
  <si>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</si>
  <si>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</si>
  <si>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</si>
  <si>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</si>
  <si>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</si>
  <si>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</si>
  <si>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</si>
  <si>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</si>
  <si>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</si>
  <si>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</si>
  <si>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</si>
  <si>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</si>
  <si>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</si>
  <si>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</si>
  <si>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</si>
  <si>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</si>
  <si>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</si>
  <si>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</si>
  <si>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</si>
  <si>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</si>
  <si>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</si>
  <si>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</si>
  <si>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</si>
  <si>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</si>
  <si>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</si>
  <si>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</si>
  <si>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</si>
  <si>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</si>
  <si>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</si>
  <si>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</si>
  <si>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</si>
  <si>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</si>
  <si>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</si>
  <si>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</si>
  <si>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</si>
  <si>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</si>
  <si>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</si>
  <si>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</si>
  <si>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</si>
  <si>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</si>
  <si>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</si>
  <si>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</si>
  <si>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</si>
  <si>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</si>
  <si>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</si>
  <si>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</si>
  <si>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</si>
  <si>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</si>
  <si>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</si>
  <si>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</si>
  <si>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</si>
  <si>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</si>
  <si>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</si>
  <si>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</si>
  <si>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</si>
  <si>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</si>
  <si>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</si>
  <si>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</si>
  <si>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</si>
  <si>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</si>
  <si>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</si>
  <si>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</si>
  <si>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</si>
  <si>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</si>
  <si>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</si>
  <si>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</si>
  <si>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</si>
  <si>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</si>
  <si>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</si>
  <si>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</si>
  <si>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</si>
  <si>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</si>
  <si>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</si>
  <si>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</si>
  <si>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</si>
  <si>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</si>
  <si>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</si>
  <si>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</si>
  <si>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</si>
  <si>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</si>
  <si>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</si>
  <si>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</si>
  <si>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</si>
  <si>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</si>
  <si>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</si>
  <si>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</si>
  <si>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</si>
  <si>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</si>
  <si>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</si>
  <si>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</si>
  <si>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</si>
  <si>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</si>
  <si>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</si>
  <si>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</si>
  <si>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</si>
  <si>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</si>
  <si>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</si>
  <si>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</si>
  <si>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</si>
  <si>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</si>
  <si>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</si>
  <si>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</si>
  <si>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</si>
  <si>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</si>
  <si>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</si>
  <si>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</si>
  <si>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</si>
  <si>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</si>
  <si>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</si>
  <si>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</si>
  <si>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</si>
  <si>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</si>
  <si>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</si>
  <si>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</si>
  <si>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</si>
  <si>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</si>
  <si>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</si>
  <si>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</si>
  <si>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</si>
  <si>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</si>
  <si>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</si>
  <si>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</si>
  <si>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</si>
  <si>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</si>
  <si>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</si>
  <si>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</si>
  <si>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</si>
  <si>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</si>
  <si>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</si>
  <si>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</si>
  <si>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</si>
  <si>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</si>
  <si>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</si>
  <si>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</si>
  <si>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</si>
  <si>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</si>
  <si>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</si>
  <si>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</si>
  <si>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</si>
  <si>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</si>
  <si>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</si>
  <si>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</si>
  <si>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</si>
  <si>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</si>
  <si>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</si>
  <si>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</si>
  <si>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</si>
  <si>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</si>
  <si>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</si>
  <si>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</si>
  <si>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</si>
  <si>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</si>
  <si>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</si>
  <si>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</si>
  <si>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</si>
  <si>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</si>
  <si>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</si>
  <si>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</si>
  <si>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</si>
  <si>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</si>
  <si>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</si>
  <si>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</si>
  <si>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</si>
  <si>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</si>
  <si>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</si>
  <si>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</si>
  <si>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</si>
  <si>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</si>
  <si>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</si>
  <si>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</si>
  <si>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</si>
  <si>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</si>
  <si>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</si>
  <si>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</si>
  <si>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</si>
  <si>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</si>
  <si>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</si>
  <si>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</si>
  <si>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</si>
  <si>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</si>
  <si>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</si>
  <si>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</si>
  <si>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</si>
  <si>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</si>
  <si>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</si>
  <si>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</si>
  <si>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</si>
  <si>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</si>
  <si>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</si>
  <si>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</si>
  <si>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</si>
  <si>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</si>
  <si>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</si>
  <si>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</si>
  <si>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</si>
  <si>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</si>
  <si>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</si>
  <si>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</si>
  <si>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</si>
  <si>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</si>
  <si>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</si>
  <si>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</si>
  <si>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</si>
  <si>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</si>
  <si>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</si>
  <si>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</si>
  <si>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</si>
  <si>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</si>
  <si>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</si>
  <si>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</si>
  <si>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</si>
  <si>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</si>
  <si>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</si>
  <si>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</si>
  <si>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</si>
  <si>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</si>
  <si>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</si>
  <si>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</si>
  <si>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</si>
  <si>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</si>
  <si>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</si>
  <si>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</si>
  <si>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</si>
  <si>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</si>
  <si>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</si>
  <si>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</si>
  <si>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</si>
  <si>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</si>
  <si>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</si>
  <si>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</si>
  <si>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</si>
  <si>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</si>
  <si>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</si>
  <si>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</si>
  <si>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</si>
  <si>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</si>
  <si>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</si>
  <si>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</si>
  <si>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</si>
  <si>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</si>
  <si>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</si>
  <si>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</si>
  <si>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</si>
  <si>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</si>
  <si>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</si>
  <si>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</si>
  <si>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</si>
  <si>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</si>
  <si>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</si>
  <si>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</si>
  <si>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</si>
  <si>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</si>
  <si>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</si>
  <si>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</si>
  <si>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</si>
  <si>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</si>
  <si>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</si>
  <si>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</si>
  <si>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</si>
  <si>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</si>
  <si>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</si>
  <si>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</si>
  <si>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</si>
  <si>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</si>
  <si>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</si>
  <si>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</si>
  <si>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</si>
  <si>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</si>
  <si>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</si>
  <si>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</si>
  <si>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</si>
  <si>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</si>
  <si>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</si>
  <si>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</si>
  <si>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</si>
  <si>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</si>
  <si>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</si>
  <si>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</si>
  <si>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</si>
  <si>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</si>
  <si>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</si>
  <si>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</si>
  <si>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</si>
  <si>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</si>
  <si>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</si>
  <si>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</si>
  <si>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</si>
  <si>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</si>
  <si>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</si>
  <si>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</si>
  <si>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</si>
  <si>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</si>
  <si>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</si>
  <si>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</si>
  <si>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</si>
  <si>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</si>
  <si>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</si>
  <si>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</si>
  <si>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</si>
  <si>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</si>
  <si>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</si>
  <si>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</si>
  <si>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</si>
  <si>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</si>
  <si>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</si>
  <si>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</si>
  <si>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</si>
  <si>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</si>
  <si>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</si>
  <si>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</si>
  <si>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</si>
  <si>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</si>
  <si>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</si>
  <si>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</si>
  <si>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</si>
  <si>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</si>
  <si>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</si>
  <si>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</si>
  <si>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</si>
  <si>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</si>
  <si>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</si>
  <si>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</si>
  <si>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</si>
  <si>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</si>
  <si>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</si>
  <si>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</si>
  <si>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</si>
  <si>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</si>
  <si>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</si>
  <si>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</si>
  <si>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</si>
  <si>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</si>
  <si>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</si>
  <si>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</si>
  <si>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</si>
  <si>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</si>
  <si>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</si>
  <si>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</si>
  <si>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</si>
  <si>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</si>
  <si>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</si>
  <si>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</si>
  <si>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</si>
  <si>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</si>
  <si>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</si>
  <si>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</si>
  <si>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</si>
  <si>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</si>
  <si>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</si>
  <si>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</si>
  <si>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</si>
  <si>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</si>
  <si>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</si>
  <si>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</si>
  <si>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</si>
  <si>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</si>
  <si>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</si>
  <si>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</si>
  <si>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</si>
  <si>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</si>
  <si>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</si>
  <si>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</si>
  <si>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</si>
  <si>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</si>
  <si>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</si>
  <si>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</si>
  <si>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</si>
  <si>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</si>
  <si>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</si>
  <si>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</si>
  <si>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</si>
  <si>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</si>
  <si>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</si>
  <si>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</si>
  <si>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</si>
  <si>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</si>
  <si>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</si>
  <si>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</si>
  <si>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</si>
  <si>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</si>
  <si>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</si>
  <si>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</si>
  <si>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</si>
  <si>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</si>
  <si>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</si>
  <si>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</si>
  <si>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</si>
  <si>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</si>
  <si>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</si>
  <si>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</si>
  <si>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</si>
  <si>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</si>
  <si>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</si>
  <si>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</si>
  <si>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</si>
  <si>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</si>
  <si>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</si>
  <si>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</si>
  <si>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</si>
  <si>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</si>
  <si>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</si>
  <si>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</si>
  <si>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</si>
  <si>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</si>
  <si>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</si>
  <si>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</si>
  <si>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</si>
  <si>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</si>
  <si>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</si>
  <si>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</si>
  <si>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</si>
  <si>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</si>
  <si>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</si>
  <si>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</si>
  <si>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</si>
  <si>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</si>
  <si>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</si>
  <si>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</si>
  <si>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</si>
  <si>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</si>
  <si>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</si>
  <si>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</si>
  <si>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</si>
  <si>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</si>
  <si>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</si>
  <si>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</si>
  <si>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</si>
  <si>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</si>
  <si>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</si>
  <si>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</si>
  <si>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</si>
  <si>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</si>
  <si>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</si>
  <si>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</si>
  <si>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</si>
  <si>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</si>
  <si>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</si>
  <si>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</si>
  <si>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</si>
  <si>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</si>
  <si>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</si>
  <si>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</si>
  <si>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</si>
  <si>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</si>
  <si>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</si>
  <si>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</si>
  <si>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</si>
  <si>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</si>
  <si>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</si>
  <si>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</si>
  <si>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</si>
  <si>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</si>
  <si>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</si>
  <si>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</si>
  <si>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</si>
  <si>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</si>
  <si>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</si>
  <si>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</si>
  <si>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</si>
  <si>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</si>
  <si>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</si>
  <si>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</si>
  <si>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</si>
  <si>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</si>
  <si>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</si>
  <si>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</si>
  <si>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</si>
  <si>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</si>
  <si>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</si>
  <si>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</si>
  <si>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</si>
  <si>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</si>
  <si>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</si>
  <si>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</si>
  <si>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</si>
  <si>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</si>
  <si>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</si>
  <si>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</si>
  <si>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</si>
  <si>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</si>
  <si>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</si>
  <si>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</si>
  <si>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</si>
  <si>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</si>
  <si>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</si>
  <si>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</si>
  <si>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</si>
  <si>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</si>
  <si>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</si>
  <si>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</si>
  <si>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</si>
  <si>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</si>
  <si>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</si>
  <si>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</si>
  <si>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</si>
  <si>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</si>
  <si>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</si>
  <si>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</si>
  <si>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</si>
  <si>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</si>
  <si>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</si>
  <si>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</si>
  <si>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</si>
  <si>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</si>
  <si>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</si>
  <si>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</si>
  <si>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</si>
  <si>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</si>
  <si>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</si>
  <si>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</si>
  <si>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</si>
  <si>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</si>
  <si>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</si>
  <si>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</si>
  <si>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</si>
  <si>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</si>
  <si>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</si>
  <si>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</si>
  <si>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</si>
  <si>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</si>
  <si>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</si>
  <si>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</si>
  <si>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</si>
  <si>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</si>
  <si>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</si>
  <si>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</si>
  <si>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</si>
  <si>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</si>
  <si>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</si>
  <si>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</si>
  <si>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</si>
  <si>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</si>
  <si>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</si>
  <si>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</si>
  <si>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</si>
  <si>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</si>
  <si>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</si>
  <si>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</si>
  <si>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</si>
  <si>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</si>
  <si>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</si>
  <si>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</si>
  <si>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</si>
  <si>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</si>
  <si>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</si>
  <si>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</si>
  <si>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</si>
  <si>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</si>
  <si>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</si>
  <si>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</si>
  <si>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</si>
  <si>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</si>
  <si>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</si>
  <si>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</si>
  <si>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</si>
  <si>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</si>
  <si>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</si>
  <si>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</si>
  <si>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</si>
  <si>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</si>
  <si>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</si>
  <si>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</si>
  <si>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</si>
  <si>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</si>
  <si>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</si>
  <si>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</si>
  <si>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</si>
  <si>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</si>
  <si>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</si>
  <si>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</si>
  <si>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</si>
  <si>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</si>
  <si>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</si>
  <si>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</si>
  <si>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</si>
  <si>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</si>
  <si>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</si>
  <si>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</si>
  <si>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</si>
  <si>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</si>
  <si>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</si>
  <si>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</si>
  <si>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</si>
  <si>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</si>
  <si>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</si>
  <si>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</si>
  <si>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</si>
  <si>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</si>
  <si>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</si>
  <si>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</si>
  <si>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</si>
  <si>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</si>
  <si>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</si>
  <si>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</si>
  <si>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</si>
  <si>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</si>
  <si>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</si>
  <si>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</si>
  <si>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</si>
  <si>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</si>
  <si>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</si>
  <si>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</si>
  <si>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</si>
  <si>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</si>
  <si>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</si>
  <si>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</si>
  <si>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</si>
  <si>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</si>
  <si>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</si>
  <si>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</si>
  <si>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</si>
  <si>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</si>
  <si>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</si>
  <si>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</si>
  <si>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</si>
  <si>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</si>
  <si>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</si>
  <si>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</si>
  <si>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</si>
  <si>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</si>
  <si>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</si>
  <si>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</si>
  <si>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</si>
  <si>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</si>
  <si>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</si>
  <si>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</si>
  <si>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</si>
  <si>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</si>
  <si>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</si>
  <si>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</si>
  <si>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</si>
  <si>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</si>
  <si>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</si>
  <si>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</si>
  <si>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</si>
  <si>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</si>
  <si>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</si>
  <si>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</si>
  <si>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</si>
  <si>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</si>
  <si>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</si>
  <si>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</si>
  <si>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</si>
  <si>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</si>
  <si>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</si>
  <si>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</si>
  <si>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</si>
  <si>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</si>
  <si>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</si>
  <si>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</si>
  <si>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</si>
  <si>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</si>
  <si>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</si>
  <si>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</si>
  <si>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</si>
  <si>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</si>
  <si>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</si>
  <si>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</si>
  <si>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</si>
  <si>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</si>
  <si>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</si>
  <si>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</si>
  <si>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</si>
  <si>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</si>
  <si>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</si>
  <si>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</si>
  <si>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</si>
  <si>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</si>
  <si>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</si>
  <si>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</si>
  <si>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</si>
  <si>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</si>
  <si>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</si>
  <si>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</si>
  <si>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</si>
  <si>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</si>
  <si>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</si>
  <si>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</si>
  <si>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</si>
  <si>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</si>
  <si>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</si>
  <si>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</si>
  <si>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</si>
  <si>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</si>
  <si>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</si>
  <si>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</si>
  <si>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</si>
  <si>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</si>
  <si>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</si>
  <si>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</si>
  <si>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</si>
  <si>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</si>
  <si>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</si>
  <si>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</si>
  <si>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</si>
  <si>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</si>
  <si>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</si>
  <si>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</si>
  <si>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</si>
  <si>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</si>
  <si>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</si>
  <si>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</si>
  <si>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</si>
  <si>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</si>
  <si>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</si>
  <si>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</si>
  <si>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</si>
  <si>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</si>
  <si>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</si>
  <si>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</si>
  <si>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</si>
  <si>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</si>
  <si>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</si>
  <si>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</si>
  <si>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</si>
  <si>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</si>
  <si>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</si>
  <si>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</si>
  <si>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</si>
  <si>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</si>
  <si>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</si>
  <si>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</si>
  <si>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</si>
  <si>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</si>
  <si>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</si>
  <si>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</si>
  <si>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</si>
  <si>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</si>
  <si>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</si>
  <si>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</si>
  <si>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</si>
  <si>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</si>
  <si>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</si>
  <si>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</si>
  <si>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</si>
  <si>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</si>
  <si>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</si>
  <si>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</si>
  <si>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</si>
  <si>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</si>
  <si>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</si>
  <si>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</si>
  <si>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</si>
  <si>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</si>
  <si>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</si>
  <si>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</si>
  <si>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</si>
  <si>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</si>
  <si>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</si>
  <si>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</si>
  <si>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</si>
  <si>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</si>
  <si>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</si>
  <si>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</si>
  <si>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</si>
  <si>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</si>
  <si>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</si>
  <si>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</si>
  <si>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</si>
  <si>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</si>
  <si>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</si>
  <si>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</si>
  <si>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</si>
  <si>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</si>
  <si>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</si>
  <si>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</si>
  <si>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</si>
  <si>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</si>
  <si>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</si>
  <si>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</si>
  <si>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</si>
  <si>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</si>
  <si>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</si>
  <si>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</si>
  <si>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</si>
  <si>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</si>
  <si>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</si>
  <si>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</si>
  <si>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</si>
  <si>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</si>
  <si>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</si>
  <si>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</si>
  <si>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</si>
  <si>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</si>
  <si>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</si>
  <si>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</si>
  <si>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</si>
  <si>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</si>
  <si>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</si>
  <si>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</si>
  <si>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</si>
  <si>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</si>
  <si>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</si>
  <si>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</si>
  <si>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</si>
  <si>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</si>
  <si>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</si>
  <si>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</si>
  <si>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</si>
  <si>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</si>
  <si>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</si>
  <si>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</si>
  <si>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</si>
  <si>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</si>
  <si>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</si>
  <si>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</si>
  <si>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</si>
  <si>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</si>
  <si>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</si>
  <si>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</si>
  <si>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</si>
  <si>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</si>
  <si>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</si>
  <si>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</si>
  <si>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</si>
  <si>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</si>
  <si>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</si>
  <si>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</si>
  <si>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</si>
  <si>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</si>
  <si>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</si>
  <si>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</si>
  <si>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</si>
  <si>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</si>
  <si>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</si>
  <si>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</si>
  <si>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</si>
  <si>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</si>
  <si>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</si>
  <si>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</si>
  <si>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</si>
  <si>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</si>
  <si>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</si>
  <si>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</si>
  <si>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</si>
  <si>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</si>
  <si>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</si>
  <si>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</si>
  <si>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</si>
  <si>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</si>
  <si>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</si>
  <si>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</si>
  <si>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</si>
  <si>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</si>
  <si>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</si>
  <si>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</si>
  <si>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</si>
  <si>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</si>
  <si>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</si>
  <si>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</si>
  <si>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</si>
  <si>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</si>
  <si>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</si>
  <si>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</si>
  <si>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</si>
  <si>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</si>
  <si>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</si>
  <si>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</si>
  <si>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</si>
  <si>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</si>
  <si>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</si>
  <si>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</si>
  <si>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</si>
  <si>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</si>
  <si>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</si>
  <si>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</si>
  <si>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</si>
  <si>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</si>
  <si>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</si>
  <si>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</si>
  <si>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</si>
  <si>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</si>
  <si>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</si>
  <si>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</si>
  <si>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</si>
  <si>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</si>
  <si>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</si>
  <si>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</si>
  <si>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</si>
  <si>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</si>
  <si>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</si>
  <si>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</si>
  <si>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</si>
  <si>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</si>
  <si>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</si>
  <si>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</si>
  <si>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</si>
  <si>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</si>
  <si>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</si>
  <si>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</si>
  <si>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</si>
  <si>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</si>
  <si>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</si>
  <si>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</si>
  <si>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</si>
  <si>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</si>
  <si>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</si>
  <si>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</si>
  <si>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</si>
  <si>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</si>
  <si>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</si>
  <si>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</si>
  <si>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</si>
  <si>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</si>
  <si>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</si>
  <si>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</si>
  <si>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</si>
  <si>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</si>
  <si>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</si>
  <si>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</si>
  <si>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</si>
  <si>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</si>
  <si>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</si>
  <si>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</si>
  <si>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</si>
  <si>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</si>
  <si>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</si>
  <si>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</si>
  <si>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</si>
  <si>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</si>
  <si>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</si>
  <si>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</si>
  <si>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</si>
  <si>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</si>
  <si>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</si>
  <si>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</si>
  <si>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</si>
  <si>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</si>
  <si>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</si>
  <si>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</si>
  <si>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</si>
  <si>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</si>
  <si>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</si>
  <si>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</si>
  <si>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</si>
  <si>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</si>
  <si>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</si>
  <si>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</si>
  <si>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</si>
  <si>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</si>
  <si>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</si>
  <si>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</si>
  <si>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</si>
  <si>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</si>
  <si>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</si>
  <si>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</si>
  <si>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</si>
  <si>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</si>
  <si>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</si>
  <si>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</si>
  <si>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</si>
  <si>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</si>
  <si>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</si>
  <si>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</si>
  <si>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</si>
  <si>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</si>
  <si>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</si>
  <si>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</si>
  <si>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</si>
  <si>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</si>
  <si>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</si>
  <si>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</si>
  <si>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</si>
  <si>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</si>
  <si>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</si>
  <si>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</si>
  <si>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</si>
  <si>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</si>
  <si>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</si>
  <si>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</si>
  <si>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</si>
  <si>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</si>
  <si>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</si>
  <si>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</si>
  <si>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</si>
  <si>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</si>
  <si>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</si>
  <si>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</si>
  <si>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</si>
  <si>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</si>
  <si>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</si>
  <si>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</si>
  <si>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</si>
  <si>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</si>
  <si>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</si>
  <si>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</si>
  <si>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</si>
  <si>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</si>
  <si>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</si>
  <si>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</si>
  <si>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</si>
  <si>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</si>
  <si>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</si>
  <si>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</si>
  <si>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</si>
  <si>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</si>
  <si>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</si>
  <si>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</si>
  <si>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</si>
  <si>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</si>
  <si>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</si>
  <si>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</si>
  <si>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</si>
  <si>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</si>
  <si>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</si>
  <si>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</si>
  <si>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</si>
  <si>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</si>
  <si>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</si>
  <si>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</si>
  <si>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</si>
  <si>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</si>
  <si>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</si>
  <si>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</si>
  <si>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</si>
  <si>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</si>
  <si>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</si>
  <si>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</si>
  <si>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</si>
  <si>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</si>
  <si>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</si>
  <si>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</si>
  <si>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</si>
  <si>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</si>
  <si>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</si>
  <si>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</si>
  <si>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</si>
  <si>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</si>
  <si>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</si>
  <si>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</si>
  <si>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</si>
  <si>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</si>
  <si>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</si>
  <si>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</si>
  <si>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</si>
  <si>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</si>
  <si>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</si>
  <si>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</si>
  <si>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</si>
  <si>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</si>
  <si>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</si>
  <si>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</si>
  <si>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</si>
  <si>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</si>
  <si>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</si>
  <si>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</si>
  <si>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</si>
  <si>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</si>
  <si>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</si>
  <si>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</si>
  <si>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</si>
  <si>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</si>
  <si>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</si>
  <si>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</si>
  <si>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</si>
  <si>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</si>
  <si>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</si>
  <si>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</si>
  <si>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</si>
  <si>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</si>
  <si>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</si>
  <si>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</si>
  <si>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</si>
  <si>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</si>
  <si>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</si>
  <si>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</si>
  <si>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</si>
  <si>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</si>
  <si>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</si>
  <si>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</si>
  <si>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</si>
  <si>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</si>
  <si>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</si>
  <si>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</si>
  <si>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</si>
  <si>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</si>
  <si>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</si>
  <si>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</si>
  <si>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</si>
  <si>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</si>
  <si>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</si>
  <si>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</si>
  <si>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</si>
  <si>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</si>
  <si>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</si>
  <si>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</si>
  <si>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</si>
  <si>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</si>
  <si>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</si>
  <si>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</si>
  <si>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</si>
  <si>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</si>
  <si>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</si>
  <si>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</si>
  <si>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</si>
  <si>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</si>
  <si>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</si>
  <si>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</si>
  <si>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</si>
  <si>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</si>
  <si>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</si>
  <si>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</si>
  <si>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</si>
  <si>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</si>
  <si>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</si>
  <si>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</si>
  <si>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</si>
  <si>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</si>
  <si>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</si>
  <si>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</si>
  <si>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</si>
  <si>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</si>
  <si>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</si>
  <si>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</si>
  <si>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</si>
  <si>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</si>
  <si>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</si>
  <si>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</si>
  <si>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</si>
  <si>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</si>
  <si>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</si>
  <si>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</si>
  <si>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</si>
  <si>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</si>
  <si>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</si>
  <si>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</si>
  <si>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</si>
  <si>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</si>
  <si>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</si>
  <si>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</si>
  <si>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</si>
  <si>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</si>
  <si>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</si>
  <si>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</si>
  <si>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</si>
  <si>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</si>
  <si>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</si>
  <si>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</si>
  <si>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</si>
  <si>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</si>
  <si>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</si>
  <si>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</si>
  <si>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</si>
  <si>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</si>
  <si>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</si>
  <si>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</si>
  <si>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</si>
  <si>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</si>
  <si>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</si>
  <si>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</si>
  <si>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</si>
  <si>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</si>
  <si>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</si>
  <si>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</si>
  <si>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</si>
  <si>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</si>
  <si>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</si>
  <si>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</si>
  <si>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</si>
  <si>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</si>
  <si>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</si>
  <si>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</si>
  <si>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</si>
  <si>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</si>
  <si>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</si>
  <si>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</si>
  <si>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</si>
  <si>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</si>
  <si>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</si>
  <si>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</si>
  <si>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</si>
  <si>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</si>
  <si>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</si>
  <si>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</si>
  <si>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</si>
  <si>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</si>
  <si>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</si>
  <si>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</si>
  <si>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</si>
  <si>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</si>
  <si>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</si>
  <si>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</si>
  <si>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</si>
  <si>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</si>
  <si>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</si>
  <si>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</si>
  <si>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</si>
  <si>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</si>
  <si>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</si>
  <si>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</si>
  <si>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</si>
  <si>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</si>
  <si>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</si>
  <si>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</si>
  <si>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</si>
  <si>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</si>
  <si>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</si>
  <si>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</si>
  <si>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</si>
  <si>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</si>
  <si>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</si>
  <si>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</si>
  <si>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</si>
  <si>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</si>
  <si>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</si>
  <si>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</si>
  <si>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</si>
  <si>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</si>
  <si>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</si>
  <si>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</si>
  <si>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</si>
  <si>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</si>
  <si>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</si>
  <si>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</si>
  <si>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</si>
  <si>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</si>
  <si>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</si>
  <si>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</si>
  <si>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</si>
  <si>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</si>
  <si>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</si>
  <si>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</si>
  <si>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</si>
  <si>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</si>
  <si>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</si>
  <si>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</si>
  <si>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</si>
  <si>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</si>
  <si>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</si>
  <si>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</si>
  <si>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</si>
  <si>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</si>
  <si>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</si>
  <si>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</si>
  <si>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</si>
  <si>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</si>
  <si>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</si>
  <si>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</si>
  <si>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</si>
  <si>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</si>
  <si>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</si>
  <si>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</si>
  <si>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</si>
  <si>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</si>
  <si>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</si>
  <si>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</si>
  <si>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</si>
  <si>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</si>
  <si>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</si>
  <si>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</si>
  <si>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</si>
  <si>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</si>
  <si>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</si>
  <si>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</si>
  <si>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</si>
  <si>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</si>
  <si>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</si>
  <si>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</si>
  <si>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</si>
  <si>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</si>
  <si>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</si>
  <si>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</si>
  <si>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</si>
  <si>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</si>
  <si>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</si>
  <si>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</si>
  <si>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</si>
  <si>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</si>
  <si>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</si>
  <si>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</si>
  <si>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</si>
  <si>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</si>
  <si>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</si>
  <si>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</si>
  <si>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</si>
  <si>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</si>
  <si>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</si>
  <si>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</si>
  <si>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</si>
  <si>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</si>
  <si>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</si>
  <si>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</si>
  <si>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</si>
  <si>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</si>
  <si>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</si>
  <si>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</si>
  <si>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</si>
  <si>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</si>
  <si>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</si>
  <si>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</si>
  <si>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</si>
  <si>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</si>
  <si>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</si>
  <si>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</si>
  <si>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</si>
  <si>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</si>
  <si>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</si>
  <si>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</si>
  <si>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</si>
  <si>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</si>
  <si>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</si>
  <si>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</si>
  <si>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</si>
  <si>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</si>
  <si>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</si>
  <si>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</si>
  <si>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</si>
  <si>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</si>
  <si>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</si>
  <si>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</si>
  <si>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</si>
  <si>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</si>
  <si>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</si>
  <si>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</si>
  <si>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</si>
  <si>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</si>
  <si>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</si>
  <si>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</si>
  <si>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</si>
  <si>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</si>
  <si>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</si>
  <si>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</si>
  <si>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</si>
  <si>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</si>
  <si>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</si>
  <si>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</si>
  <si>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</si>
  <si>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</si>
  <si>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</si>
  <si>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</si>
  <si>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</si>
  <si>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</si>
  <si>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</si>
  <si>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</si>
  <si>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</si>
  <si>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</si>
  <si>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</si>
  <si>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</si>
  <si>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</si>
  <si>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</si>
  <si>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</si>
  <si>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</si>
  <si>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</si>
  <si>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</si>
  <si>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</si>
  <si>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</si>
  <si>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</si>
  <si>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</si>
  <si>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</si>
  <si>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</si>
  <si>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</si>
  <si>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</si>
  <si>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</si>
  <si>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</si>
  <si>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</si>
  <si>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</si>
  <si>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</si>
  <si>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</si>
  <si>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</si>
  <si>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</si>
  <si>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</si>
  <si>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</si>
  <si>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</si>
  <si>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</si>
  <si>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</si>
  <si>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</si>
  <si>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</si>
  <si>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</si>
  <si>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</si>
  <si>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</si>
  <si>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</si>
  <si>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</si>
  <si>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</si>
  <si>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</si>
  <si>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</si>
  <si>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</si>
  <si>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</si>
  <si>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</si>
  <si>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</si>
  <si>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</si>
  <si>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</si>
  <si>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</si>
  <si>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</si>
  <si>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</si>
  <si>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</si>
  <si>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</si>
  <si>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</si>
  <si>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</si>
  <si>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</si>
  <si>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</si>
  <si>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</si>
  <si>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</si>
  <si>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</si>
  <si>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</si>
  <si>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</si>
  <si>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</si>
  <si>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</si>
  <si>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</si>
  <si>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</si>
  <si>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</si>
  <si>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</si>
  <si>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</si>
  <si>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</si>
  <si>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</si>
  <si>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</si>
  <si>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</si>
  <si>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</si>
  <si>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</si>
  <si>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</si>
  <si>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</si>
  <si>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</si>
  <si>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</si>
  <si>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</si>
  <si>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</si>
  <si>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</si>
  <si>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</si>
  <si>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</si>
  <si>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</si>
  <si>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</si>
  <si>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</si>
  <si>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</si>
  <si>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</si>
  <si>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</si>
  <si>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</si>
  <si>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</si>
  <si>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</si>
  <si>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</si>
  <si>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</si>
  <si>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</si>
  <si>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</si>
  <si>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</si>
  <si>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</si>
  <si>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</si>
  <si>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</si>
  <si>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</si>
  <si>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</si>
  <si>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</si>
  <si>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</si>
  <si>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</si>
  <si>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</si>
  <si>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</si>
  <si>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</si>
  <si>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</si>
  <si>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</si>
  <si>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</si>
  <si>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</si>
  <si>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</si>
  <si>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</si>
  <si>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</si>
  <si>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</si>
  <si>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</si>
  <si>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</si>
  <si>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</si>
  <si>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</si>
  <si>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</si>
  <si>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</si>
  <si>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</si>
  <si>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</si>
  <si>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</si>
  <si>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</si>
  <si>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</si>
  <si>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</si>
  <si>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</si>
  <si>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</si>
  <si>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</si>
  <si>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</si>
  <si>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</si>
  <si>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</si>
  <si>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</si>
  <si>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</si>
  <si>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</si>
  <si>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</si>
  <si>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</si>
  <si>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</si>
  <si>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</si>
  <si>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</si>
  <si>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</si>
  <si>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</si>
  <si>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</si>
  <si>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</si>
  <si>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</si>
  <si>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</si>
  <si>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</si>
  <si>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</si>
  <si>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</si>
  <si>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</si>
  <si>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</si>
  <si>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</si>
  <si>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</si>
  <si>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</si>
  <si>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</si>
  <si>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</si>
  <si>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</si>
  <si>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</si>
  <si>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</si>
  <si>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</si>
  <si>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</si>
  <si>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</si>
  <si>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</si>
  <si>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</si>
  <si>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</si>
  <si>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</si>
  <si>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</si>
  <si>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</si>
  <si>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</si>
  <si>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</si>
  <si>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</si>
  <si>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</si>
  <si>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</si>
  <si>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</si>
  <si>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</si>
  <si>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</si>
  <si>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</si>
  <si>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</si>
  <si>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</si>
  <si>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</si>
  <si>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</si>
  <si>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</si>
  <si>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</si>
  <si>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</si>
  <si>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</si>
  <si>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</si>
  <si>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</si>
  <si>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</si>
  <si>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</si>
  <si>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</si>
  <si>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</si>
  <si>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</si>
  <si>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</si>
  <si>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</si>
  <si>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</si>
  <si>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</si>
  <si>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</si>
  <si>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</si>
  <si>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</si>
  <si>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</si>
  <si>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</si>
  <si>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</si>
  <si>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</si>
  <si>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</si>
  <si>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</si>
  <si>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</si>
  <si>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</si>
  <si>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</si>
  <si>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</si>
  <si>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</si>
  <si>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</si>
  <si>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</si>
  <si>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</si>
  <si>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</si>
  <si>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</si>
  <si>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</si>
  <si>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</si>
  <si>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</si>
  <si>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</si>
  <si>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</si>
  <si>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</si>
  <si>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</si>
  <si>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</si>
  <si>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</si>
  <si>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</si>
  <si>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</si>
  <si>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</si>
  <si>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</si>
  <si>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</si>
  <si>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</si>
  <si>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</si>
  <si>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</si>
  <si>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</si>
  <si>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</si>
  <si>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</si>
  <si>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</si>
  <si>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</si>
  <si>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</si>
  <si>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</si>
  <si>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</si>
  <si>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</si>
  <si>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</si>
  <si>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</si>
  <si>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</si>
  <si>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</si>
  <si>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</si>
  <si>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</si>
  <si>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</si>
  <si>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</si>
  <si>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</si>
  <si>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</si>
  <si>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</si>
  <si>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</si>
  <si>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</si>
  <si>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</si>
  <si>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</si>
  <si>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</si>
  <si>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</si>
  <si>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</si>
  <si>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</si>
  <si>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</si>
  <si>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</si>
  <si>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</si>
  <si>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</si>
  <si>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</si>
  <si>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</si>
  <si>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</si>
  <si>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</si>
  <si>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</si>
  <si>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</si>
  <si>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</si>
  <si>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</si>
  <si>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</si>
  <si>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</si>
  <si>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</si>
  <si>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</si>
  <si>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</si>
  <si>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</si>
  <si>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</si>
  <si>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</si>
  <si>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</si>
  <si>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</si>
  <si>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</si>
  <si>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</si>
  <si>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</si>
  <si>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</si>
  <si>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</si>
  <si>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</si>
  <si>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</si>
  <si>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</si>
  <si>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</si>
  <si>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</si>
  <si>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</si>
  <si>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</si>
  <si>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</si>
  <si>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</si>
  <si>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</si>
  <si>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</si>
  <si>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</si>
  <si>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</si>
  <si>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</si>
  <si>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</si>
  <si>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</si>
  <si>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</si>
  <si>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</si>
  <si>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</si>
  <si>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</si>
  <si>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</si>
  <si>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</si>
  <si>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</si>
  <si>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</si>
  <si>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</si>
  <si>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</si>
  <si>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</si>
  <si>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</si>
  <si>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</si>
  <si>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</si>
  <si>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</si>
  <si>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</si>
  <si>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</si>
  <si>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</si>
  <si>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</si>
  <si>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</si>
  <si>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</si>
  <si>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</si>
  <si>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</si>
  <si>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</si>
  <si>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</si>
  <si>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</si>
  <si>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</si>
  <si>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</si>
  <si>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</si>
  <si>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</si>
  <si>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</si>
  <si>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</si>
  <si>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</si>
  <si>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</si>
  <si>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</si>
  <si>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</si>
  <si>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</si>
  <si>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</si>
  <si>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</si>
  <si>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</si>
  <si>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</si>
  <si>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</si>
  <si>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</si>
  <si>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</si>
  <si>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</si>
  <si>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</si>
  <si>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</si>
  <si>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</si>
  <si>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</si>
  <si>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</si>
  <si>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</si>
  <si>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</si>
  <si>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</si>
  <si>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</si>
  <si>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</si>
  <si>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</si>
  <si>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</si>
  <si>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</si>
  <si>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</si>
  <si>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</si>
  <si>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</si>
  <si>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</si>
  <si>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</si>
  <si>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</si>
  <si>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</si>
  <si>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</si>
  <si>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</si>
  <si>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</si>
  <si>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</si>
  <si>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</si>
  <si>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</si>
  <si>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</si>
  <si>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</si>
  <si>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</si>
  <si>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</si>
  <si>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</si>
  <si>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</si>
  <si>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</si>
  <si>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</si>
  <si>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</si>
  <si>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</si>
  <si>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</si>
  <si>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</si>
  <si>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</si>
  <si>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</si>
  <si>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</si>
  <si>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</si>
  <si>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</si>
  <si>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</si>
  <si>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</si>
  <si>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</si>
  <si>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</si>
  <si>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</si>
  <si>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</si>
  <si>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</si>
  <si>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</si>
  <si>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</si>
  <si>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</si>
  <si>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</si>
  <si>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</si>
  <si>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</si>
  <si>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</si>
  <si>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</si>
  <si>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</si>
  <si>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</si>
  <si>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</si>
  <si>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</si>
  <si>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</si>
  <si>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</si>
  <si>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</si>
  <si>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</si>
  <si>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</si>
  <si>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</si>
  <si>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</si>
  <si>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</si>
  <si>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</si>
  <si>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</si>
  <si>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</si>
  <si>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</si>
  <si>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</si>
  <si>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</si>
  <si>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</si>
  <si>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</si>
  <si>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</si>
  <si>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</si>
  <si>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</si>
  <si>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</si>
  <si>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</si>
  <si>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</si>
  <si>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</si>
  <si>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</si>
  <si>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</si>
  <si>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</si>
  <si>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</si>
  <si>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</si>
  <si>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</si>
  <si>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</si>
  <si>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</si>
  <si>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</si>
  <si>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</si>
  <si>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</si>
  <si>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</si>
  <si>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</si>
  <si>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</si>
  <si>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</si>
  <si>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</si>
  <si>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</si>
  <si>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</si>
  <si>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</si>
  <si>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</si>
  <si>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</si>
  <si>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</si>
  <si>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</si>
  <si>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</si>
  <si>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</si>
  <si>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</si>
  <si>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</si>
  <si>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</si>
  <si>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</si>
  <si>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</si>
  <si>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</si>
  <si>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</si>
  <si>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</si>
  <si>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</si>
  <si>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</si>
  <si>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</si>
  <si>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</si>
  <si>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</si>
  <si>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</si>
  <si>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</si>
  <si>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</si>
  <si>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</si>
  <si>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</si>
  <si>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</si>
  <si>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</si>
  <si>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</si>
  <si>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</si>
  <si>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</si>
  <si>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</si>
  <si>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</si>
  <si>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</si>
  <si>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</si>
  <si>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</si>
  <si>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</si>
  <si>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</si>
  <si>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</si>
  <si>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</si>
  <si>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</si>
  <si>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</si>
  <si>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</si>
  <si>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</si>
  <si>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</si>
  <si>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</si>
  <si>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</si>
  <si>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</si>
  <si>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</si>
  <si>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</si>
  <si>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</si>
  <si>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</si>
  <si>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</si>
  <si>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</si>
  <si>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</si>
  <si>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</si>
  <si>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</si>
  <si>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</si>
  <si>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</si>
  <si>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</si>
  <si>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</si>
  <si>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</si>
  <si>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</si>
  <si>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</si>
  <si>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</si>
  <si>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</si>
  <si>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</si>
  <si>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</si>
  <si>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</si>
  <si>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</si>
  <si>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</si>
  <si>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</si>
  <si>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</si>
  <si>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</si>
  <si>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</si>
  <si>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</si>
  <si>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</si>
  <si>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</si>
  <si>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</si>
  <si>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</si>
  <si>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</si>
  <si>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</si>
  <si>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</si>
  <si>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</si>
  <si>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</si>
  <si>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</si>
  <si>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</si>
  <si>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</si>
  <si>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</si>
  <si>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</si>
  <si>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</si>
  <si>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</si>
  <si>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</si>
  <si>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</si>
  <si>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</si>
  <si>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</si>
  <si>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</si>
  <si>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</si>
  <si>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</si>
  <si>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</si>
  <si>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</si>
  <si>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</si>
  <si>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</si>
  <si>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</si>
  <si>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</si>
  <si>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</si>
  <si>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</si>
  <si>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</si>
  <si>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</si>
  <si>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</si>
  <si>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</si>
  <si>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</si>
  <si>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</si>
  <si>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</si>
  <si>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</si>
  <si>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</si>
  <si>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</si>
  <si>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</si>
  <si>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</si>
  <si>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PCM-20251122-00000277</t>
  </si>
  <si>
    <t>20 mins</t>
  </si>
  <si>
    <t>NO PCM</t>
  </si>
  <si>
    <t>25 mins</t>
  </si>
  <si>
    <t>120 mins</t>
  </si>
  <si>
    <t>PCM-20251122-00000418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</si>
  <si>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</si>
  <si>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</si>
  <si>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</si>
  <si>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</si>
  <si>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</si>
  <si>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</si>
  <si>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</si>
  <si>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</si>
  <si>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</si>
  <si>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</si>
  <si>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</si>
  <si>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</si>
  <si>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</si>
  <si>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15 min</t>
  </si>
  <si>
    <t>PCM-20251122-00000365</t>
  </si>
  <si>
    <t xml:space="preserve">ETA 60 MIN </t>
  </si>
  <si>
    <t>PCM-20251122-00000489</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</si>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</sst>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320.44210335647949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45983.390529282406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45983.390529282406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45983.390529282406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45983.390529282406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45983.390529282406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45983.390529282406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45983.390529282406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45983.390529282406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45983.390529282406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45983.390529282406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45983.390529282406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45983.390529282406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45983.390529282406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45983.390529282406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45983.390529282406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45983.390529282406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45983.390529282406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45983.390529282406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45983.390529282406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45983.390529282406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45983.390529282406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45983.390529282406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45983.390529282406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45983.390529282406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45983.390529282406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45983.390529282406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45983.390529282406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45983.390529282406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45983.390529282406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45983.390529282406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45983.390529282406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45983.390529282406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45983.390529282406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45983.390529282406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45983.390529282406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45983.390529282406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45983.390529282406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45983.390529282406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45983.390529282406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45983.390529282406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45983.390529282406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45983.390529282406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45983.390529282406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45983.390529282406</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45983.390529282406</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ABCE1B72-242C-42A7-8F2F-68A828C45EA7}"/>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158.39069131944416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9.6547800923872273E-2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45983.390529282406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45983.390529282406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45983.390529282406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45983.390529282406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45983.390529282406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45983.390529282406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45983.390529282406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45983.390529282406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45983.390529282406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45983.390529282406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45983.390529282406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45983.390529282406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45983.390529282406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45983.390529282406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45983.390529282406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45983.390529282406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45983.390529282406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45983.390529282406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45983.390529282406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45983.390529282406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45983.390529282406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45983.390529282406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45983.390529282406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45983.390529282406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45983.390529282406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45983.390529282406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45983.390529282406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45983.390529282406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45983.390529282406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45983.390529282406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45983.390529282406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45983.390529282406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45983.390529282406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45983.390529282406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45983.390529282406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45983.390529282406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45983.390529282406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45983.390529282406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45983.390529282406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45983.390529282406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45983.390529282406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45983.390529282406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45983.390529282406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45983.390529282406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45983.390529282406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45983.390529282406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45983.390529282406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45983.390529282406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45983.390529282406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45983.390529282406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45983.390529282406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45983.390529282406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45983.390529282406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45983.390529282406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45983.390529282406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45983.390529282406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45983.390529282406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45983.390529282406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45983.390529282406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45983.390529282406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45983.390529282406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45983.390529282406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45983.390529282406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45983.390529282406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45983.390529282406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45983.390529282406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45983.390529282406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45983.390529282406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45983.390529282406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45983.390529282406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45983.390529282406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45983.390529282406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45983.390529282406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45983.390529282406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45983.390529282406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45983.390529282406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45983.390529282406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45983.390529282406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45983.390529282406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45983.390529282406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45983.390529282406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45983.390529282406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45983.390529282406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45983.390529282406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45983.390529282406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45983.390529282406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45983.390529282406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45983.390529282406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45983.390529282406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45983.390529282406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45983.390529282406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45983.390529282406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45983.390529282406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45983.390529282406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45983.390529282406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45983.390529282406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45983.390529282406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45983.390529282406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45983.390529282406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45983.390529282406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45983.390529282406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45983.390529282406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45983.390529282406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45983.390529282406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45983.390529282406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45983.390529282406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45983.390529282406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45983.390529282406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45983.390529282406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45983.390529282406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45983.390529282406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45983.390529282406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45983.390529282406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45983.390529282406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45983.390529282406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45983.390529282406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45983.390529282406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45983.390529282406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45983.390529282406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45983.390529282406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45983.390529282406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45983.390529282406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45983.390529282406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45983.390529282406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45983.390529282406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45983.390529282406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45983.390529282406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45983.390529282406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45983.390529282406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45983.390529282406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45983.390529282406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45983.390529282406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45983.390529282406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45983.390529282406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45983.390529282406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45983.390529282406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45983.390529282406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45983.390529282406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45983.390529282406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45983.390529282406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45983.390529282406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45983.390529282406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45983.390529282406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45983.390529282406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45983.390529282406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45983.390529282406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45983.390529282406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45983.390529282406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45983.390529282406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45983.390529282406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45983.390529282406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45983.390529282406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45983.390529282406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45983.390529282406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45983.390529282406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45983.390529282406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45983.390529282406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45983.390529282406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45983.390529282406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45983.390529282406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45983.390529282406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45983.390529282406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45983.390529282406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45983.390529282406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45983.390529282406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45983.390529282406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45983.390529282406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45983.390529282406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45983.390529282406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45983.390529282406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45983.390529282406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45983.390529282406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45983.390529282406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45983.390529282406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45983.390529282406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45983.390529282406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45983.390529282406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45983.390529282406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45983.390529282406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45983.390529282406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45983.390529282406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45983.390529282406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45983.390529282406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45983.390529282406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45983.390529282406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45983.390529282406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45983.390529282406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45983.390529282406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45983.390529282406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45983.390529282406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45983.390529282406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45983.390529282406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45983.390529282406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45983.390529282406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45983.390529282406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45983.390529282406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45983.390529282406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45983.390529282406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45983.390529282406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45983.390529282406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45983.390529282406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45983.390529282406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45983.390529282406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45983.390529282406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45983.390529282406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45983.390529282406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45983.390529282406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45983.390529282406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45983.390529282406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45983.390529282406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45983.390529282406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45983.390529282406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45983.390529282406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45983.390529282406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45983.390529282406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45983.390529282406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45983.390529282406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45983.390529282406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45983.390529282406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45983.390529282406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45983.390529282406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45983.390529282406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45983.390529282406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45983.390529282406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45983.390529282406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45983.390529282406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45983.390529282406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45983.390529282406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45983.390529282406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45983.390529282406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45983.390529282406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45983.390529282406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45983.390529282406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45983.390529282406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45983.390529282406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45983.390529282406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45983.390529282406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45983.390529282406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45983.390529282406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45983.390529282406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45983.390529282406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45983.390529282406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45983.390529282406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45983.390529282406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45983.390529282406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45983.390529282406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45983.390529282406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45983.390529282406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45983.390529282406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45983.390529282406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45983.390529282406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45983.390529282406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45983.390529282406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45983.390529282406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45983.390529282406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45983.390529282406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45983.390529282406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45983.390529282406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45983.390529282406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45983.390529282406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45983.390529282406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45983.390529282406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45983.390529282406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45983.390529282406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45983.390529282406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45983.390529282406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45983.390529282406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45983.390529282406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45983.390529282406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45983.390529282406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45983.390529282406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45983.390529282406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45983.390529282406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45983.390529282406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45983.390529282406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45983.390529282406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45983.390529282406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45983.390529282406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45983.390529282406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45983.390529282406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45983.390529282406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45983.390529282406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45983.390529282406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45983.390529282406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45983.390529282406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45983.390529282406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45983.390529282406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45983.390529282406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45983.390529282406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45983.390529282406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45983.390529282406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45983.390529282406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45983.390529282406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45983.390529282406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45983.390529282406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45983.390529282406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45983.390529282406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45983.390529282406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45983.390529282406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45983.390529282406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45983.390529282406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45983.390529282406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45983.390529282406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45983.390529282406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45983.390529282406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45983.390529282406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45983.390529282406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45983.390529282406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45983.390529282406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45983.390529282406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45983.390529282406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45983.390529282406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45983.390529282406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45983.390529282406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45983.390529282406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45983.390529282406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45983.390529282406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45983.390529282406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45983.390529282406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45983.390529282406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45983.390529282406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45983.390529282406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45983.390529282406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45983.390529282406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45983.390529282406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45983.390529282406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45983.390529282406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45983.390529282406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45983.390529282406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45983.390529282406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45983.390529282406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45983.390529282406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45983.390529282406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45983.390529282406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45983.390529282406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45983.390529282406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45983.390529282406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45983.390529282406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45983.390529282406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45983.390529282406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45983.390529282406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45983.390529282406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45983.390529282406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45983.390529282406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45983.390529282406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45983.390529282406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45983.390529282406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45983.390529282406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45983.390529282406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45983.390529282406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45983.390529282406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45983.390529282406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45983.390529282406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45983.390529282406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45983.390529282406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45983.390529282406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45983.390529282406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45983.390529282406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45983.390529282406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45983.390529282406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45983.390529282406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45983.390529282406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45983.390529282406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45983.390529282406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45983.390529282406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45983.390529282406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45983.390529282406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45983.390529282406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45983.390529282406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45983.390529282406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45983.390529282406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45983.390529282406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45983.390529282406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45983.390529282406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45983.390529282406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45983.390529282406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45983.390529282406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45983.390529282406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45983.390529282406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45983.390529282406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45983.390529282406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45983.390529282406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45983.390529282406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45983.390529282406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45983.390529282406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45983.390529282406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45983.390529282406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45983.390529282406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45983.390529282406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45983.390529282406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45983.390529282406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45983.390529282406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45983.390529282406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45983.390529282406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45983.390529282406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45983.390529282406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45983.390529282406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45983.390529282406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45983.390529282406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45983.390529282406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45983.390529282406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45983.390529282406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45983.390529282406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45983.390529282406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45983.390529282406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45983.390529282406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45983.390529282406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45983.390529282406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45983.390529282406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45983.390529282406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45983.390529282406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45983.390529282406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45983.390529282406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45983.390529282406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45983.390529282406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45983.390529282406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45983.390529282406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45983.390529282406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45983.390529282406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45983.390529282406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45983.390529282406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45983.390529282406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45983.390529282406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45983.390529282406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45983.390529282406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45983.390529282406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45983.390529282406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45983.390529282406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45983.390529282406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45983.390529282406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45983.390529282406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45983.390529282406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45983.390529282406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45983.390529282406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45983.390529282406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45983.390529282406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45983.390529282406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45983.390529282406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45983.390529282406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45983.390529282406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45983.390529282406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45983.390529282406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45983.390529282406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45983.390529282406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45983.390529282406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45983.390529282406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45983.390529282406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45983.390529282406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45983.390529282406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45983.390529282406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45983.390529282406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45983.390529282406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45983.390529282406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45983.390529282406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45983.390529282406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45983.390529282406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45983.390529282406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45983.390529282406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45983.390529282406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45983.390529282406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45983.390529282406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45983.390529282406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45983.390529282406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45983.390529282406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45983.390529282406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45983.390529282406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45983.390529282406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45983.390529282406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45983.390529282406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45983.390529282406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45983.390529282406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45983.390529282406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45983.390529282406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45983.390529282406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45983.390529282406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45983.390529282406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45983.390529282406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45983.390529282406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45983.390529282406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45983.390529282406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45983.390529282406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45983.390529282406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45983.390529282406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45983.390529282406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45983.390529282406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45983.390529282406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45983.390529282406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45983.390529282406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45983.390529282406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45983.390529282406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45983.390529282406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45983.390529282406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45983.390529282406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45983.390529282406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45983.390529282406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45983.390529282406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45983.390529282406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45983.390529282406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45983.390529282406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45983.390529282406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45983.390529282406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45983.390529282406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45983.390529282406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45983.390529282406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45983.390529282406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45983.390529282406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45983.390529282406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45983.390529282406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45983.390529282406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45983.390529282406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45983.390529282406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45983.390529282406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45983.390529282406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45983.390529282406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45983.390529282406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45983.390529282406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45983.390529282406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45983.390529282406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45983.390529282406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45983.390529282406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45983.390529282406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45983.390529282406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45983.390529282406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45983.390529282406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45983.390529282406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45983.390529282406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45983.390529282406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45983.390529282406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45983.390529282406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45983.390529282406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45983.390529282406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45983.390529282406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45983.390529282406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45983.390529282406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45983.390529282406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45983.390529282406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45983.390529282406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45983.390529282406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45983.390529282406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45983.390529282406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45983.390529282406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45983.390529282406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45983.390529282406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45983.390529282406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45983.390529282406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45983.390529282406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45983.390529282406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45983.390529282406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45983.390529282406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45983.390529282406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45983.390529282406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45983.390529282406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45983.390529282406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45983.390529282406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45983.390529282406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45983.390529282406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45983.390529282406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45983.390529282406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45983.390529282406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45983.390529282406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45983.390529282406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45983.390529282406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45983.390529282406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45983.390529282406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45983.390529282406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45983.390529282406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45983.390529282406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45983.390529282406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45983.390529282406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45983.390529282406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45983.390529282406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45983.390529282406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45983.390529282406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45983.390529282406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45983.390529282406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45983.390529282406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45983.390529282406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45983.390529282406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45983.390529282406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45983.390529282406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45983.390529282406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45983.390529282406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45983.390529282406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45983.390529282406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45983.390529282406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45983.390529282406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45983.390529282406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45983.390529282406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45983.390529282406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45983.390529282406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45983.390529282406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45983.390529282406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45983.390529282406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45983.390529282406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45983.390529282406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45983.390529282406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45983.390529282406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45983.390529282406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45983.390529282406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45983.390529282406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45983.390529282406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45983.390529282406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45983.390529282406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45983.390529282406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45983.390529282406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45983.390529282406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45983.390529282406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45983.390529282406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45983.390529282406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45983.390529282406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45983.390529282406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45983.390529282406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45983.390529282406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45983.390529282406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45983.390529282406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45983.390529282406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45983.390529282406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45983.390529282406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45983.390529282406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45983.390529282406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45983.390529282406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45983.390529282406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45983.390529282406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45983.390529282406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45983.390529282406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45983.390529282406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45983.390529282406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45983.390529282406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45983.390529282406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45983.390529282406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45983.390529282406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45983.390529282406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45983.390529282406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45983.390529282406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45983.390529282406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45983.390529282406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45983.390529282406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45983.390529282406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45983.390529282406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45983.390529282406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45983.390529282406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45983.390529282406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45983.390529282406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45983.390529282406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45983.390529282406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45983.390529282406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45983.390529282406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45983.390529282406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45983.390529282406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45983.390529282406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45983.390529282406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45983.390529282406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45983.390529282406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45983.390529282406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45983.390529282406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45983.390529282406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45983.390529282406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45983.390529282406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45983.390529282406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45983.390529282406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45983.390529282406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45983.390529282406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45983.390529282406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45983.390529282406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45983.390529282406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45983.390529282406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45983.390529282406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45983.390529282406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45983.390529282406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45983.390529282406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45983.390529282406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45983.390529282406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45983.390529282406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45983.390529282406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45983.390529282406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45983.390529282406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45983.390529282406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45983.390529282406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45983.390529282406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45983.390529282406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45983.390529282406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45983.390529282406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45983.390529282406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45983.390529282406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45983.390529282406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45983.390529282406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45983.390529282406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45983.390529282406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45983.390529282406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45983.390529282406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45983.390529282406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45983.390529282406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45983.390529282406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45983.390529282406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45983.390529282406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45983.390529282406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45983.390529282406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45983.390529282406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45983.390529282406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45983.390529282406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45983.390529282406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45983.390529282406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45983.390529282406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45983.390529282406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45983.390529282406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45983.390529282406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45983.390529282406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45983.390529282406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45983.390529282406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45983.390529282406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45983.390529282406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45983.390529282406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45983.390529282406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45983.390529282406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45983.390529282406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45983.390529282406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45983.390529282406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45983.390529282406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45983.390529282406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45983.390529282406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45983.390529282406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45983.390529282406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45983.390529282406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45983.390529282406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45983.390529282406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45983.390529282406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45983.390529282406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45983.390529282406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45983.390529282406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45983.390529282406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45983.390529282406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45983.390529282406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45983.390529282406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45983.390529282406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45983.390529282406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45983.390529282406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45983.390529282406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45983.390529282406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45983.390529282406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45983.390529282406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45983.390529282406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45983.390529282406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45983.390529282406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45983.390529282406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45983.390529282406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45983.390529282406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45983.390529282406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45983.390529282406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45983.390529282406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45983.390529282406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45983.390529282406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45983.390529282406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45983.390529282406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45983.390529282406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45983.390529282406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45983.390529282406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45983.390529282406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45983.390529282406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45983.390529282406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45983.390529282406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45983.390529282406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45983.390529282406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45983.390529282406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45983.390529282406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45983.390529282406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45983.390529282406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45983.390529282406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45983.390529282406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45983.390529282406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45983.390529282406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45983.390529282406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45983.390529282406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45983.390529282406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45983.390529282406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45983.390529282406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45983.390529282406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45983.390529282406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45983.390529282406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45983.390529282406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45983.390529282406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45983.390529282406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45983.390529282406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45983.390529282406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45983.390529282406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45983.390529282406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45983.390529282406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45983.390529282406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45983.390529282406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45983.390529282406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45983.390529282406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45983.390529282406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45983.390529282406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45983.390529282406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45983.390529282406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45983.390529282406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45983.390529282406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45983.390529282406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45983.390529282406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45983.390529282406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45983.390529282406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45983.390529282406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45983.390529282406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45983.390529282406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45983.390529282406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45983.390529282406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45983.390529282406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45983.390529282406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45983.390529282406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45983.390529282406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45983.390529282406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45983.390529282406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45983.390529282406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45983.390529282406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45983.390529282406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45983.390529282406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45983.390529282406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45983.390529282406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45983.390529282406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45983.390529282406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45983.390529282406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45983.390529282406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45983.390529282406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45983.390529282406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45983.390529282406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45983.390529282406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45983.390529282406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45983.390529282406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45983.390529282406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45983.390529282406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45983.390529282406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45983.390529282406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45983.390529282406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45983.390529282406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45983.390529282406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45983.390529282406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45983.390529282406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45983.390529282406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45983.390529282406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45983.390529282406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45983.390529282406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45983.390529282406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45983.390529282406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45983.390529282406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45983.390529282406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45983.390529282406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45983.390529282406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45983.390529282406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45983.390529282406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45983.390529282406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45983.390529282406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45983.390529282406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45983.390529282406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45983.390529282406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45983.390529282406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45983.390529282406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45983.390529282406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45983.390529282406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45983.390529282406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45983.390529282406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45983.390529282406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45983.390529282406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45983.390529282406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45983.390529282406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45983.390529282406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45983.390529282406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45983.390529282406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45983.390529282406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45983.390529282406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45983.390529282406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45983.390529282406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45983.390529282406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45983.390529282406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45983.390529282406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45983.390529282406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45983.390529282406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45983.390529282406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45983.390529282406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45983.390529282406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45983.390529282406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45983.390529282406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45983.390529282406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45983.390529282406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45983.390529282406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45983.390529282406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45983.390529282406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45983.390529282406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45983.390529282406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45983.390529282406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45983.390529282406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45983.390529282406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45983.390529282406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45983.390529282406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45983.390529282406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45983.390529282406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45983.390529282406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45983.390529282406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45983.390529282406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45983.390529282406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45983.390529282406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45983.390529282406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45983.390529282406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45983.390529282406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45983.390529282406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45983.390529282406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45983.390529282406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45983.390529282406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45983.390529282406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45983.390529282406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45983.390529282406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45983.390529282406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45983.390529282406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45983.390529282406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45983.390529282406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45983.390529282406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45983.390529282406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45983.390529282406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45983.390529282406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45983.390529282406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45983.390529282406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45983.390529282406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45983.390529282406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45983.390529282406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45983.390529282406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45983.390529282406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45983.390529282406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45983.390529282406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45983.390529282406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45983.390529282406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45983.390529282406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45983.390529282406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45983.390529282406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45983.390529282406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45983.390529282406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45983.390529282406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45983.390529282406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45983.390529282406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45983.390529282406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45983.390529282406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45983.390529282406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45983.390529282406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45983.390529282406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45983.390529282406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45983.390529282406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45983.390529282406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45983.390529282406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45983.390529282406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45983.390529282406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45983.390529282406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45983.390529282406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45983.390529282406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45983.390529282406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45983.390529282406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45983.390529282406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45983.390529282406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45983.390529282406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45983.390529282406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45983.390529282406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45983.390529282406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45983.390529282406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45983.390529282406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45983.390529282406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45983.390529282406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45983.390529282406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45983.390529282406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45983.390529282406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45983.390529282406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45983.390529282406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45983.390529282406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45983.390529282406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45983.390529282406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45983.390529282406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45983.390529282406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45983.390529282406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45983.390529282406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45983.390529282406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45983.390529282406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45983.390529282406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45983.390529282406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45983.390529282406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45983.390529282406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45983.390529282406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45983.390529282406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45983.390529282406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45983.390529282406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45983.390529282406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45983.390529282406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45983.390529282406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45983.390529282406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45983.390529282406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45983.390529282406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45983.390529282406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45983.390529282406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45983.390529282406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45983.390529282406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45983.390529282406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45983.390529282406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45983.390529282406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45983.390529282406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45983.390529282406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45983.390529282406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45983.390529282406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45983.390529282406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45983.390529282406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45983.390529282406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45983.390529282406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45983.390529282406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45983.390529282406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45983.390529282406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45983.390529282406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45983.390529282406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45983.390529282406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45983.390529282406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45983.390529282406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45983.390529282406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45983.390529282406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45983.390529282406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45983.390529282406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45983.390529282406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45983.390529282406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45983.390529282406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45983.390529282406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45983.390529282406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45983.390529282406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45983.390529282406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45983.390529282406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45983.390529282406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45983.390529282406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45983.390529282406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45983.390529282406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45983.390529282406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45983.390529282406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45983.390529282406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45983.390529282406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45983.390529282406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45983.390529282406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45983.390529282406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45983.390529282406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45983.390529282406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45983.390529282406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45983.390529282406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45983.390529282406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45983.390529282406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45983.390529282406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45983.390529282406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45983.390529282406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45983.390529282406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45983.390529282406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45983.390529282406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45983.390529282406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45983.390529282406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45983.390529282406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45983.390529282406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45983.390529282406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45983.390529282406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45983.390529282406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45983.390529282406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45983.390529282406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45983.390529282406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45983.390529282406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45983.390529282406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45983.390529282406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45983.390529282406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45983.390529282406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45983.390529282406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45983.390529282406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45983.390529282406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45983.390529282406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45983.390529282406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45983.390529282406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45983.390529282406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45983.390529282406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45983.390529282406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45983.390529282406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45983.390529282406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45983.390529282406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45983.390529282406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45983.390529282406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45983.390529282406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45983.390529282406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45983.390529282406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45983.390529282406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45983.390529282406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45983.390529282406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45983.390529282406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45983.390529282406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45983.390529282406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45983.390529282406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45983.390529282406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45983.390529282406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45983.390529282406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45983.390529282406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45983.390529282406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45983.390529282406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45983.390529282406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45983.390529282406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45983.390529282406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45983.390529282406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45983.390529282406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45983.390529282406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45983.390529282406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45983.390529282406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45983.390529282406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45983.390529282406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45983.390529282406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45983.390529282406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45983.390529282406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45983.390529282406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45983.390529282406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45983.390529282406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45983.390529282406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45983.390529282406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45983.390529282406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45983.390529282406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45983.390529282406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45983.390529282406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45983.390529282406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45983.390529282406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45983.390529282406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45983.390529282406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45983.390529282406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45983.390529282406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45983.390529282406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45983.390529282406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45983.390529282406</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279.90981168980943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0.12850381944008404</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45983.390529282406</v>
      </c>
      <c r="H4" s="95">
        <v>45983.324664351851</v>
      </c>
      <c r="I4" s="113" t="str">
        <f>IFERROR(VLOOKUP(D4,DB!A:F,6,0),"")</f>
        <v>SCECO</v>
      </c>
      <c r="J4" s="113" t="str">
        <f>IFERROR(VLOOKUP(D4,DB!A:G,7,0),"")</f>
        <v>Good</v>
      </c>
      <c r="K4" s="97" t="s">
        <v>39112</v>
      </c>
      <c r="L4" s="91" t="str">
        <f>IFERROR(VLOOKUP(D4,DB!A:I,9,0),"")</f>
        <v>Latis</v>
      </c>
    </row>
    <row r="5" spans="1:16" ht="15" customHeight="1">
      <c r="A5" s="113" t="s">
        <v>39111</v>
      </c>
      <c r="B5" s="113" t="str">
        <f>IFERROR(VLOOKUP(D5,DB!A:K,11,0),"")</f>
        <v>R4</v>
      </c>
      <c r="C5" s="93">
        <v>1</v>
      </c>
      <c r="D5" s="91" t="s">
        <v>38899</v>
      </c>
      <c r="E5" s="94" t="s">
        <v>39021</v>
      </c>
      <c r="F5" s="95"/>
      <c r="G5" s="96">
        <f t="shared" ca="1" si="0"/>
        <v>45983.390529282406</v>
      </c>
      <c r="H5" s="95">
        <v>45983.358854166669</v>
      </c>
      <c r="I5" s="113" t="str">
        <f>IFERROR(VLOOKUP(D5,DB!A:F,6,0),"")</f>
        <v>SCECO</v>
      </c>
      <c r="J5" s="113" t="str">
        <f>IFERROR(VLOOKUP(D5,DB!A:G,7,0),"")</f>
        <v>No BB Shifted</v>
      </c>
      <c r="K5" s="97" t="s">
        <v>39113</v>
      </c>
      <c r="L5" s="91" t="str">
        <f>IFERROR(VLOOKUP(D5,DB!A:I,9,0),"")</f>
        <v>Latis</v>
      </c>
    </row>
    <row r="6" spans="1:16" ht="15" customHeight="1">
      <c r="A6" s="113" t="s">
        <v>39114</v>
      </c>
      <c r="B6" s="113" t="str">
        <f>IFERROR(VLOOKUP(D6,DB!A:K,11,0),"")</f>
        <v>R4</v>
      </c>
      <c r="C6" s="93">
        <v>3</v>
      </c>
      <c r="D6" s="91" t="s">
        <v>35116</v>
      </c>
      <c r="E6" s="94" t="s">
        <v>39021</v>
      </c>
      <c r="F6" s="95">
        <v>45983.345254629632</v>
      </c>
      <c r="G6" s="96">
        <f t="shared" ca="1" si="0"/>
        <v>4.527465277351439E-2</v>
      </c>
      <c r="H6" s="95">
        <v>45983.365613425929</v>
      </c>
      <c r="I6" s="113" t="str">
        <f>IFERROR(VLOOKUP(D6,DB!A:F,6,0),"")</f>
        <v>SCECO</v>
      </c>
      <c r="J6" s="113" t="str">
        <f>IFERROR(VLOOKUP(D6,DB!A:G,7,0),"")</f>
        <v>No BB Shifted</v>
      </c>
      <c r="K6" s="97" t="s">
        <v>39113</v>
      </c>
      <c r="L6" s="91" t="str">
        <f>IFERROR(VLOOKUP(D6,DB!A:I,9,0),"")</f>
        <v>Latis</v>
      </c>
    </row>
    <row r="7" spans="1:16" ht="15" customHeight="1">
      <c r="A7" s="113" t="s">
        <v>39111</v>
      </c>
      <c r="B7" s="113" t="str">
        <f>IFERROR(VLOOKUP(D7,DB!A:K,11,0),"")</f>
        <v>R4</v>
      </c>
      <c r="C7" s="93">
        <v>2</v>
      </c>
      <c r="D7" s="91" t="s">
        <v>36410</v>
      </c>
      <c r="E7" s="94" t="s">
        <v>39021</v>
      </c>
      <c r="F7" s="95"/>
      <c r="G7" s="96">
        <f t="shared" ca="1" si="0"/>
        <v>45983.390529282406</v>
      </c>
      <c r="H7" s="95">
        <v>45983.365069444444</v>
      </c>
      <c r="I7" s="113" t="str">
        <f>IFERROR(VLOOKUP(D7,DB!A:F,6,0),"")</f>
        <v>SCECO</v>
      </c>
      <c r="J7" s="113" t="str">
        <f>IFERROR(VLOOKUP(D7,DB!A:G,7,0),"")</f>
        <v>Vandalized</v>
      </c>
      <c r="K7" s="97" t="s">
        <v>39113</v>
      </c>
      <c r="L7" s="91" t="str">
        <f>IFERROR(VLOOKUP(D7,DB!A:I,9,0),"")</f>
        <v>Latis</v>
      </c>
    </row>
    <row r="8" spans="1:16" ht="15" customHeight="1">
      <c r="A8" s="113"/>
      <c r="B8" s="113" t="str">
        <f>IFERROR(VLOOKUP(D8,DB!A:K,11,0),"")</f>
        <v/>
      </c>
      <c r="C8" s="93"/>
      <c r="D8" s="91"/>
      <c r="E8" s="94"/>
      <c r="F8" s="95"/>
      <c r="G8" s="96">
        <f t="shared" ca="1" si="0"/>
        <v>45983.390529282406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45983.390529282406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45983.390529282406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45983.390529282406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45983.390529282406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45983.390529282406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45983.390529282406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45983.390529282406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45983.390529282406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45983.390529282406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45983.390529282406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45983.390529282406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45983.390529282406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45983.390529282406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45983.390529282406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45983.390529282406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45983.390529282406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45983.390529282406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45983.390529282406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45983.390529282406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45983.390529282406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45983.390529282406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45983.390529282406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45983.390529282406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45983.390529282406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45983.390529282406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45983.390529282406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45983.390529282406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45983.390529282406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45983.390529282406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45983.390529282406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45983.390529282406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45983.390529282406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45983.390529282406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45983.390529282406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45983.390529282406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45983.390529282406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45983.390529282406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45983.390529282406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45983.390529282406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45983.390529282406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45983.390529282406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45983.390529282406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45983.390529282406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45983.390529282406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45983.390529282406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45983.390529282406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45983.390529282406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45983.390529282406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45983.390529282406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45983.390529282406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45983.390529282406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45983.390529282406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45983.390529282406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45983.390529282406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45983.390529282406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45983.390529282406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45983.390529282406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45983.390529282406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45983.390529282406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45983.390529282406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45983.390529282406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45983.390529282406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45983.390529282406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45983.390529282406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45983.390529282406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45983.390529282406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45983.390529282406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45983.390529282406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45983.390529282406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45983.390529282406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45983.390529282406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45983.390529282406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45983.390529282406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45983.390529282406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45983.390529282406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45983.390529282406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45983.390529282406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45983.390529282406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45983.390529282406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45983.390529282406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45983.390529282406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45983.390529282406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45983.390529282406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45983.390529282406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45983.390529282406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45983.390529282406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45983.390529282406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45983.390529282406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45983.390529282406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45983.390529282406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45983.390529282406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45983.390529282406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45983.390529282406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45983.390529282406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45983.390529282406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45983.390529282406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45983.390529282406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45983.390529282406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45983.390529282406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45983.390529282406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45983.390529282406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45983.390529282406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45983.390529282406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45983.390529282406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45983.390529282406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45983.390529282406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45983.390529282406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45983.390529282406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45983.390529282406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45983.390529282406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45983.390529282406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45983.390529282406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45983.390529282406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45983.390529282406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45983.390529282406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45983.390529282406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45983.390529282406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45983.390529282406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45983.390529282406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45983.390529282406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45983.390529282406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45983.390529282406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45983.390529282406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45983.390529282406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45983.390529282406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45983.390529282406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45983.390529282406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45983.390529282406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45983.390529282406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45983.390529282406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45983.390529282406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45983.390529282406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45983.390529282406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45983.390529282406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45983.390529282406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45983.390529282406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45983.390529282406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45983.390529282406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45983.390529282406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45983.390529282406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45983.390529282406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45983.390529282406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45983.390529282406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45983.390529282406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45983.390529282406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45983.390529282406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45983.390529282406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45983.390529282406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45983.390529282406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45983.390529282406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45983.390529282406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45983.390529282406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45983.390529282406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45983.390529282406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45983.390529282406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45983.390529282406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45983.390529282406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45983.390529282406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45983.390529282406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45983.390529282406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45983.390529282406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45983.390529282406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45983.390529282406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45983.390529282406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45983.390529282406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45983.390529282406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45983.390529282406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45983.390529282406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45983.390529282406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45983.390529282406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45983.390529282406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45983.390529282406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45983.390529282406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45983.390529282406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45983.390529282406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45983.390529282406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45983.390529282406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45983.390529282406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45983.390529282406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45983.390529282406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45983.390529282406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45983.390529282406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45983.390529282406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45983.390529282406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45983.390529282406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45983.390529282406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45983.390529282406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45983.390529282406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45983.390529282406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45983.390529282406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45983.390529282406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45983.390529282406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45983.390529282406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45983.390529282406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45983.390529282406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45983.390529282406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45983.390529282406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45983.390529282406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45983.390529282406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45983.390529282406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45983.390529282406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45983.390529282406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45983.390529282406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45983.390529282406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45983.390529282406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45983.390529282406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45983.390529282406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45983.390529282406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45983.390529282406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45983.390529282406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45983.390529282406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45983.390529282406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45983.390529282406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45983.390529282406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45983.390529282406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45983.390529282406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45983.390529282406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45983.390529282406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45983.390529282406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45983.390529282406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45983.390529282406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45983.390529282406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45983.390529282406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45983.390529282406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45983.390529282406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45983.390529282406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45983.390529282406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45983.390529282406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45983.390529282406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45983.390529282406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45983.390529282406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45983.390529282406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45983.390529282406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45983.390529282406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45983.390529282406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45983.390529282406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45983.390529282406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45983.390529282406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45983.390529282406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45983.390529282406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45983.390529282406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45983.390529282406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45983.390529282406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45983.390529282406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45983.390529282406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45983.390529282406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45983.390529282406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45983.390529282406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45983.390529282406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45983.390529282406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45983.390529282406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45983.390529282406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45983.390529282406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45983.390529282406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45983.390529282406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45983.390529282406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45983.390529282406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45983.390529282406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45983.390529282406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45983.390529282406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45983.390529282406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45983.390529282406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45983.390529282406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45983.390529282406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45983.390529282406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45983.390529282406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45983.390529282406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45983.390529282406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45983.390529282406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45983.390529282406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45983.390529282406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45983.390529282406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45983.390529282406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45983.390529282406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45983.390529282406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45983.390529282406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45983.390529282406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45983.390529282406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45983.390529282406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45983.390529282406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45983.390529282406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45983.390529282406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45983.390529282406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45983.390529282406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45983.390529282406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45983.390529282406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45983.390529282406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45983.390529282406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45983.390529282406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45983.390529282406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45983.390529282406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45983.390529282406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45983.390529282406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45983.390529282406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45983.390529282406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45983.390529282406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45983.390529282406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45983.390529282406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45983.390529282406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45983.390529282406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45983.390529282406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45983.390529282406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45983.390529282406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45983.390529282406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45983.390529282406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45983.390529282406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45983.390529282406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45983.390529282406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45983.390529282406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45983.390529282406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45983.390529282406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45983.390529282406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45983.390529282406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45983.390529282406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45983.390529282406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45983.390529282406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45983.390529282406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45983.390529282406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45983.390529282406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45983.390529282406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45983.390529282406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45983.390529282406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45983.390529282406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45983.390529282406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45983.390529282406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45983.390529282406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45983.390529282406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45983.390529282406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45983.390529282406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45983.390529282406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45983.390529282406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45983.390529282406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45983.390529282406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45983.390529282406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45983.390529282406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45983.390529282406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45983.390529282406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45983.390529282406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45983.390529282406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45983.390529282406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45983.390529282406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45983.390529282406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45983.390529282406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45983.390529282406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45983.390529282406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45983.390529282406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45983.390529282406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45983.390529282406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45983.390529282406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45983.390529282406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45983.390529282406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45983.390529282406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45983.390529282406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45983.390529282406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45983.390529282406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45983.390529282406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45983.390529282406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45983.390529282406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45983.390529282406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45983.390529282406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45983.390529282406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45983.390529282406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45983.390529282406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45983.390529282406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45983.390529282406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45983.390529282406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45983.390529282406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45983.390529282406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45983.390529282406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45983.390529282406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45983.390529282406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45983.390529282406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45983.390529282406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45983.390529282406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45983.390529282406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45983.390529282406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45983.390529282406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45983.390529282406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45983.390529282406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45983.390529282406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45983.390529282406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45983.390529282406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45983.390529282406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45983.390529282406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45983.390529282406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45983.390529282406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45983.390529282406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45983.390529282406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45983.390529282406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45983.390529282406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45983.390529282406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45983.390529282406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45983.390529282406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45983.390529282406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45983.390529282406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45983.390529282406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45983.390529282406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45983.390529282406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45983.390529282406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45983.390529282406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45983.390529282406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45983.390529282406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45983.390529282406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45983.390529282406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45983.390529282406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45983.390529282406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45983.390529282406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45983.390529282406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45983.390529282406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45983.390529282406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45983.390529282406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45983.390529282406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45983.390529282406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45983.390529282406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45983.390529282406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45983.390529282406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45983.390529282406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45983.390529282406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45983.390529282406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45983.390529282406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45983.390529282406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45983.390529282406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45983.390529282406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45983.390529282406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45983.390529282406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45983.390529282406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45983.390529282406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45983.390529282406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45983.390529282406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45983.390529282406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45983.390529282406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45983.390529282406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45983.390529282406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45983.390529282406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45983.390529282406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45983.390529282406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45983.390529282406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45983.390529282406</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91.558469097217312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57.201651967588987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34.729418171293219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5.8757260416678037</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2.0172306712920545</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0.6219760416643112</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31132</v>
      </c>
      <c r="E8" s="109" t="s">
        <v>39021</v>
      </c>
      <c r="F8" s="128">
        <v>45983.361550925925</v>
      </c>
      <c r="G8" s="111">
        <f ca="1">IFERROR(NOW()-F8,"")</f>
        <v>2.8978356480365619E-2</v>
      </c>
      <c r="H8" s="128">
        <v>45983.352013888885</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45983.390529282406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45983.390529282406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45983.390529282406</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45983.390529282406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45983.390529282406</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45983.390529282406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45983.390529282406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45983.390529282406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45983.390529282406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45983.390529282406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45983.390529282406</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45983.390529282406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45983.390529282406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45983.390529282406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45983.390529282406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45983.390529282406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45983.390529282406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45983.390529282406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45983.390529282406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45983.390529282406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45983.390529282406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45983.390529282406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45983.390529282406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45983.390529282406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45983.390529282406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45983.390529282406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45983.390529282406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45983.390529282406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45983.390529282406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45983.390529282406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45983.390529282406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45983.390529282406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45983.390529282406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45983.390529282406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45983.390529282406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45983.390529282406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45983.390529282406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45983.390529282406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45983.390529282406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45983.390529282406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45983.390529282406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45983.390529282406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45983.390529282406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45983.390529282406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45983.390529282406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45983.390529282406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45983.390529282406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45983.390529282406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45983.390529282406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45983.390529282406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45983.390529282406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45983.390529282406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45983.390529282406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45983.390529282406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45983.390529282406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45983.390529282406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45983.390529282406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45983.390529282406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45983.390529282406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45983.390529282406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45983.390529282406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45983.390529282406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45983.390529282406</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45983.390529282406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45983.390529282406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45983.390529282406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45983.390529282406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45983.390529282406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45983.390529282406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45983.390529282406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45983.390529282406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45983.390529282406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45983.390529282406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45983.390529282406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45983.390529282406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45983.390529282406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45983.390529282406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45983.390529282406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45983.390529282406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45983.390529282406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45983.390529282406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45983.390529282406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45983.390529282406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45983.390529282406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45983.390529282406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45983.390529282406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45983.390529282406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45983.390529282406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45983.390529282406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45983.390529282406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45983.390529282406</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tabSelected="1" workbookViewId="0">
      <selection activeCell="H7" sqref="H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34850</v>
      </c>
      <c r="E2" s="109" t="s">
        <v>39021</v>
      </c>
      <c r="F2" s="121">
        <v>45983.312881944446</v>
      </c>
      <c r="G2" s="104">
        <f t="shared" ref="G2:G21" ca="1" si="0">IFERROR(NOW()-F2,"-")</f>
        <v>7.7647337959206197E-2</v>
      </c>
      <c r="H2" s="121">
        <v>45983.312824074077</v>
      </c>
      <c r="I2" s="119" t="str">
        <f>IFERROR(VLOOKUP(D2,DB!A:F,6,0),"")</f>
        <v>SCECO</v>
      </c>
      <c r="J2" s="119" t="str">
        <f>IFERROR(VLOOKUP(D2,DB!A:G,7,0),"")</f>
        <v>In progress</v>
      </c>
      <c r="K2" s="122" t="s">
        <v>39130</v>
      </c>
      <c r="L2" s="123" t="str">
        <f>IFERROR(VLOOKUP(D2,DB!A:I,9,0),"")</f>
        <v>Latis</v>
      </c>
    </row>
    <row r="3" spans="1:16382" ht="31.5" customHeight="1">
      <c r="A3" s="118" t="s">
        <v>39131</v>
      </c>
      <c r="B3" s="119" t="str">
        <f>IFERROR(VLOOKUP(D3,DB!A:K,11,0),"")</f>
        <v>R6</v>
      </c>
      <c r="C3" s="120">
        <v>2</v>
      </c>
      <c r="D3" s="119" t="s">
        <v>30989</v>
      </c>
      <c r="E3" s="109" t="s">
        <v>39021</v>
      </c>
      <c r="F3" s="121"/>
      <c r="G3" s="104">
        <f t="shared" ca="1" si="0"/>
        <v>45983.390529282406</v>
      </c>
      <c r="H3" s="121">
        <v>45983.368923611109</v>
      </c>
      <c r="I3" s="119" t="str">
        <f>IFERROR(VLOOKUP(D3,DB!A:F,6,0),"")</f>
        <v>SCECO</v>
      </c>
      <c r="J3" s="119" t="str">
        <f>IFERROR(VLOOKUP(D3,DB!A:G,7,0),"")</f>
        <v>Vandalized</v>
      </c>
      <c r="K3" s="122" t="s">
        <v>39132</v>
      </c>
      <c r="L3" s="123" t="str">
        <f>IFERROR(VLOOKUP(D3,DB!A:I,9,0),"")</f>
        <v>Latis</v>
      </c>
    </row>
    <row r="4" spans="1:16382" ht="31.5" customHeight="1">
      <c r="A4" s="118"/>
      <c r="B4" s="119" t="str">
        <f>IFERROR(VLOOKUP(D4,DB!A:K,11,0),"")</f>
        <v/>
      </c>
      <c r="C4" s="120"/>
      <c r="D4" s="119"/>
      <c r="E4" s="109"/>
      <c r="F4" s="121"/>
      <c r="G4" s="104">
        <f t="shared" ca="1" si="0"/>
        <v>45983.390529282406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45983.390529282406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45983.390529282406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45983.390529282406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45983.390529282406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45983.390529282406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45983.390529282406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45983.390529282406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45983.390529282406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45983.390529282406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45983.390529282406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45983.390529282406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45983.390529282406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45983.390529282406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45983.390529282406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45983.390529282406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45983.390529282406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45983.390529282406</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2025-11-22T06:22:24Z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