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53" documentId="120_S{2AC9BD13-BADA-5192-A53E-5A8FF88502F6}" xr6:coauthVersionLast="47" xr6:coauthVersionMax="47" xr10:uidLastSave="{4E98DF06-5C50-4EFA-9E94-34570E8CC643}"/>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L17" i="5"/>
  <c r="J17" i="5"/>
  <c r="I17" i="5"/>
  <c r="B17" i="5"/>
  <c r="G3" i="9"/>
  <c r="G4" i="9"/>
  <c r="D5" i="3"/>
  <c r="D6" i="3"/>
  <c r="L15" i="5"/>
  <c r="L16"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5" i="5"/>
  <c r="J1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5" i="5"/>
  <c r="I1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15" i="5"/>
  <c r="B1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9" i="3"/>
  <c r="G6" i="5"/>
  <c r="G7" i="5"/>
  <c r="G8" i="5"/>
  <c r="G9" i="5"/>
  <c r="G10" i="5"/>
  <c r="G11" i="5"/>
  <c r="G12" i="5"/>
  <c r="G13" i="5"/>
  <c r="G14" i="5"/>
  <c r="B6" i="5"/>
  <c r="B7" i="5"/>
  <c r="B8" i="5"/>
  <c r="B9" i="5"/>
  <c r="B10" i="5"/>
  <c r="B11" i="5"/>
  <c r="B12" i="5"/>
  <c r="B13" i="5"/>
  <c r="B14" i="5"/>
  <c r="I6" i="5"/>
  <c r="I7" i="5"/>
  <c r="I8" i="5"/>
  <c r="I9" i="5"/>
  <c r="I10" i="5"/>
  <c r="I11" i="5"/>
  <c r="I12" i="5"/>
  <c r="I13" i="5"/>
  <c r="I14" i="5"/>
  <c r="J6" i="5"/>
  <c r="J7" i="5"/>
  <c r="J8" i="5"/>
  <c r="J9" i="5"/>
  <c r="J10" i="5"/>
  <c r="J11" i="5"/>
  <c r="J12" i="5"/>
  <c r="J13" i="5"/>
  <c r="J14" i="5"/>
  <c r="L6" i="5"/>
  <c r="L7" i="5"/>
  <c r="L8" i="5"/>
  <c r="L9" i="5"/>
  <c r="L10" i="5"/>
  <c r="L11" i="5"/>
  <c r="L12" i="5"/>
  <c r="L13"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<sst xmlns="http://schemas.openxmlformats.org/spreadsheetml/2006/main" count="180282" uniqueCount="39128">
  <si>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</si>
  <si>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</si>
  <si>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</si>
  <si>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</si>
  <si>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</si>
  <si>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</si>
  <si>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</si>
  <si>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</si>
  <si>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</si>
  <si>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</si>
  <si>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</si>
  <si>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</si>
  <si>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</si>
  <si>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</si>
  <si>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</si>
  <si>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</si>
  <si>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</si>
  <si>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</si>
  <si>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</si>
  <si>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</si>
  <si>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</si>
  <si>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</si>
  <si>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</si>
  <si>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</si>
  <si>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</si>
  <si>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</si>
  <si>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</si>
  <si>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</si>
  <si>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</si>
  <si>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</si>
  <si>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</si>
  <si>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</si>
  <si>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</si>
  <si>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</si>
  <si>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</si>
  <si>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</si>
  <si>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</si>
  <si>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</si>
  <si>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</si>
  <si>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</si>
  <si>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</si>
  <si>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</si>
  <si>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</si>
  <si>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</si>
  <si>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</si>
  <si>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</si>
  <si>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</si>
  <si>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</si>
  <si>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</si>
  <si>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</si>
  <si>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</si>
  <si>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</si>
  <si>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</si>
  <si>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</si>
  <si>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</si>
  <si>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</si>
  <si>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</si>
  <si>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</si>
  <si>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</si>
  <si>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</si>
  <si>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</si>
  <si>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</si>
  <si>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</si>
  <si>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</si>
  <si>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</si>
  <si>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</si>
  <si>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</si>
  <si>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</si>
  <si>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</si>
  <si>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</si>
  <si>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</si>
  <si>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</si>
  <si>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</si>
  <si>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</si>
  <si>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</si>
  <si>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</si>
  <si>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</si>
  <si>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</si>
  <si>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</si>
  <si>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</si>
  <si>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</si>
  <si>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</si>
  <si>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</si>
  <si>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</si>
  <si>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</si>
  <si>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</si>
  <si>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</si>
  <si>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</si>
  <si>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</si>
  <si>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</si>
  <si>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</si>
  <si>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</si>
  <si>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</si>
  <si>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</si>
  <si>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</si>
  <si>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</si>
  <si>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</si>
  <si>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</si>
  <si>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</si>
  <si>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</si>
  <si>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</si>
  <si>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</si>
  <si>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</si>
  <si>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</si>
  <si>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</si>
  <si>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</si>
  <si>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</si>
  <si>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</si>
  <si>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</si>
  <si>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</si>
  <si>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</si>
  <si>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</si>
  <si>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</si>
  <si>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</si>
  <si>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</si>
  <si>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</si>
  <si>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</si>
  <si>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</si>
  <si>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</si>
  <si>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</si>
  <si>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</si>
  <si>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</si>
  <si>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</si>
  <si>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</si>
  <si>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</si>
  <si>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</si>
  <si>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</si>
  <si>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</si>
  <si>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</si>
  <si>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</si>
  <si>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</si>
  <si>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</si>
  <si>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</si>
  <si>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</si>
  <si>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</si>
  <si>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</si>
  <si>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</si>
  <si>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</si>
  <si>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</si>
  <si>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</si>
  <si>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</si>
  <si>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</si>
  <si>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</si>
  <si>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</si>
  <si>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</si>
  <si>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</si>
  <si>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</si>
  <si>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</si>
  <si>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</si>
  <si>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</si>
  <si>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</si>
  <si>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</si>
  <si>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</si>
  <si>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</si>
  <si>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</si>
  <si>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</si>
  <si>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</si>
  <si>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</si>
  <si>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</si>
  <si>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</si>
  <si>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</si>
  <si>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</si>
  <si>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</si>
  <si>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</si>
  <si>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</si>
  <si>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</si>
  <si>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</si>
  <si>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</si>
  <si>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</si>
  <si>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</si>
  <si>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</si>
  <si>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</si>
  <si>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</si>
  <si>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</si>
  <si>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</si>
  <si>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</si>
  <si>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</si>
  <si>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</si>
  <si>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</si>
  <si>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</si>
  <si>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</si>
  <si>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</si>
  <si>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</si>
  <si>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</si>
  <si>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</si>
  <si>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</si>
  <si>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</si>
  <si>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</si>
  <si>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</si>
  <si>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</si>
  <si>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</si>
  <si>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</si>
  <si>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</si>
  <si>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</si>
  <si>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</si>
  <si>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</si>
  <si>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</si>
  <si>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</si>
  <si>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</si>
  <si>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</si>
  <si>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</si>
  <si>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</si>
  <si>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</si>
  <si>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</si>
  <si>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</si>
  <si>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</si>
  <si>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</si>
  <si>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</si>
  <si>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</si>
  <si>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</si>
  <si>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</si>
  <si>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</si>
  <si>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</si>
  <si>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</si>
  <si>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</si>
  <si>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</si>
  <si>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</si>
  <si>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</si>
  <si>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</si>
  <si>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</si>
  <si>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</si>
  <si>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</si>
  <si>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</si>
  <si>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</si>
  <si>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</si>
  <si>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</si>
  <si>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</si>
  <si>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</si>
  <si>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</si>
  <si>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</si>
  <si>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</si>
  <si>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</si>
  <si>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</si>
  <si>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</si>
  <si>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</si>
  <si>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</si>
  <si>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</si>
  <si>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</si>
  <si>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</si>
  <si>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</si>
  <si>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</si>
  <si>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</si>
  <si>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</si>
  <si>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</si>
  <si>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</si>
  <si>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</si>
  <si>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</si>
  <si>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</si>
  <si>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</si>
  <si>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</si>
  <si>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</si>
  <si>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</si>
  <si>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</si>
  <si>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</si>
  <si>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</si>
  <si>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</si>
  <si>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</si>
  <si>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</si>
  <si>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</si>
  <si>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</si>
  <si>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</si>
  <si>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</si>
  <si>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</si>
  <si>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</si>
  <si>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</si>
  <si>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</si>
  <si>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</si>
  <si>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</si>
  <si>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</si>
  <si>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</si>
  <si>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</si>
  <si>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</si>
  <si>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</si>
  <si>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</si>
  <si>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</si>
  <si>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</si>
  <si>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</si>
  <si>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</si>
  <si>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</si>
  <si>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</si>
  <si>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</si>
  <si>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</si>
  <si>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</si>
  <si>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</si>
  <si>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</si>
  <si>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</si>
  <si>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</si>
  <si>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</si>
  <si>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</si>
  <si>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</si>
  <si>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</si>
  <si>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</si>
  <si>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</si>
  <si>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</si>
  <si>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</si>
  <si>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</si>
  <si>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</si>
  <si>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</si>
  <si>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</si>
  <si>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</si>
  <si>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</si>
  <si>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</si>
  <si>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</si>
  <si>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</si>
  <si>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</si>
  <si>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</si>
  <si>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</si>
  <si>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</si>
  <si>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</si>
  <si>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</si>
  <si>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</si>
  <si>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</si>
  <si>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</si>
  <si>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</si>
  <si>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</si>
  <si>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</si>
  <si>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</si>
  <si>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</si>
  <si>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</si>
  <si>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</si>
  <si>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</si>
  <si>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</si>
  <si>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</si>
  <si>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</si>
  <si>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</si>
  <si>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</si>
  <si>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</si>
  <si>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</si>
  <si>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</si>
  <si>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</si>
  <si>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</si>
  <si>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</si>
  <si>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</si>
  <si>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</si>
  <si>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</si>
  <si>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</si>
  <si>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</si>
  <si>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</si>
  <si>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</si>
  <si>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</si>
  <si>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</si>
  <si>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</si>
  <si>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</si>
  <si>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</si>
  <si>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</si>
  <si>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</si>
  <si>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</si>
  <si>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</si>
  <si>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</si>
  <si>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</si>
  <si>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</si>
  <si>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</si>
  <si>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</si>
  <si>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</si>
  <si>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</si>
  <si>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</si>
  <si>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</si>
  <si>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</si>
  <si>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</si>
  <si>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</si>
  <si>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</si>
  <si>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</si>
  <si>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</si>
  <si>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</si>
  <si>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</si>
  <si>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</si>
  <si>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</si>
  <si>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</si>
  <si>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</si>
  <si>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</si>
  <si>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</si>
  <si>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</si>
  <si>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</si>
  <si>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</si>
  <si>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</si>
  <si>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</si>
  <si>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</si>
  <si>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</si>
  <si>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</si>
  <si>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</si>
  <si>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</si>
  <si>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</si>
  <si>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</si>
  <si>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</si>
  <si>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</si>
  <si>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</si>
  <si>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</si>
  <si>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</si>
  <si>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</si>
  <si>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</si>
  <si>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</si>
  <si>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</si>
  <si>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</si>
  <si>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</si>
  <si>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</si>
  <si>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</si>
  <si>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</si>
  <si>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</si>
  <si>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</si>
  <si>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</si>
  <si>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</si>
  <si>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</si>
  <si>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</si>
  <si>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</si>
  <si>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</si>
  <si>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</si>
  <si>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</si>
  <si>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</si>
  <si>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</si>
  <si>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</si>
  <si>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</si>
  <si>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</si>
  <si>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</si>
  <si>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</si>
  <si>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</si>
  <si>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</si>
  <si>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</si>
  <si>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</si>
  <si>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</si>
  <si>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</si>
  <si>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</si>
  <si>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</si>
  <si>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</si>
  <si>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</si>
  <si>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</si>
  <si>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</si>
  <si>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</si>
  <si>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</si>
  <si>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</si>
  <si>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</si>
  <si>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</si>
  <si>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</si>
  <si>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</si>
  <si>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</si>
  <si>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</si>
  <si>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</si>
  <si>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</si>
  <si>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</si>
  <si>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</si>
  <si>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</si>
  <si>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</si>
  <si>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</si>
  <si>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</si>
  <si>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</si>
  <si>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</si>
  <si>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</si>
  <si>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</si>
  <si>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</si>
  <si>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</si>
  <si>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</si>
  <si>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</si>
  <si>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</si>
  <si>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</si>
  <si>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</si>
  <si>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</si>
  <si>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</si>
  <si>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</si>
  <si>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</si>
  <si>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</si>
  <si>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</si>
  <si>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</si>
  <si>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</si>
  <si>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</si>
  <si>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</si>
  <si>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</si>
  <si>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</si>
  <si>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</si>
  <si>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</si>
  <si>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</si>
  <si>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</si>
  <si>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</si>
  <si>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</si>
  <si>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</si>
  <si>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</si>
  <si>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</si>
  <si>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</si>
  <si>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</si>
  <si>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</si>
  <si>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</si>
  <si>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</si>
  <si>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</si>
  <si>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</si>
  <si>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</si>
  <si>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</si>
  <si>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</si>
  <si>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</si>
  <si>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</si>
  <si>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</si>
  <si>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</si>
  <si>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</si>
  <si>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</si>
  <si>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</si>
  <si>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</si>
  <si>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</si>
  <si>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</si>
  <si>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</si>
  <si>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</si>
  <si>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</si>
  <si>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</si>
  <si>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</si>
  <si>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</si>
  <si>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</si>
  <si>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</si>
  <si>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</si>
  <si>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</si>
  <si>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</si>
  <si>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</si>
  <si>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</si>
  <si>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</si>
  <si>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</si>
  <si>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</si>
  <si>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</si>
  <si>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</si>
  <si>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</si>
  <si>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</si>
  <si>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</si>
  <si>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</si>
  <si>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</si>
  <si>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</si>
  <si>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</si>
  <si>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</si>
  <si>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</si>
  <si>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</si>
  <si>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</si>
  <si>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</si>
  <si>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</si>
  <si>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</si>
  <si>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</si>
  <si>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</si>
  <si>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</si>
  <si>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</si>
  <si>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</si>
  <si>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</si>
  <si>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</si>
  <si>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</si>
  <si>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</si>
  <si>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</si>
  <si>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</si>
  <si>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</si>
  <si>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</si>
  <si>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</si>
  <si>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</si>
  <si>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</si>
  <si>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</si>
  <si>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</si>
  <si>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</si>
  <si>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</si>
  <si>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</si>
  <si>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</si>
  <si>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</si>
  <si>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</si>
  <si>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</si>
  <si>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</si>
  <si>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</si>
  <si>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</si>
  <si>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</si>
  <si>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</si>
  <si>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</si>
  <si>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</si>
  <si>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</si>
  <si>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</si>
  <si>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</si>
  <si>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</si>
  <si>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</si>
  <si>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</si>
  <si>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</si>
  <si>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</si>
  <si>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</si>
  <si>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</si>
  <si>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</si>
  <si>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</si>
  <si>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</si>
  <si>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</si>
  <si>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</si>
  <si>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</si>
  <si>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</si>
  <si>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</si>
  <si>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</si>
  <si>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</si>
  <si>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</si>
  <si>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</si>
  <si>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</si>
  <si>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</si>
  <si>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</si>
  <si>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</si>
  <si>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</si>
  <si>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</si>
  <si>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</si>
  <si>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</si>
  <si>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</si>
  <si>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</si>
  <si>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</si>
  <si>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</si>
  <si>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</si>
  <si>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</si>
  <si>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</si>
  <si>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</si>
  <si>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</si>
  <si>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</si>
  <si>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</si>
  <si>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</si>
  <si>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</si>
  <si>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</si>
  <si>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</si>
  <si>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</si>
  <si>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</si>
  <si>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</si>
  <si>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</si>
  <si>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</si>
  <si>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</si>
  <si>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</si>
  <si>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</si>
  <si>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</si>
  <si>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</si>
  <si>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</si>
  <si>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</si>
  <si>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</si>
  <si>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</si>
  <si>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</si>
  <si>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</si>
  <si>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</si>
  <si>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</si>
  <si>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</si>
  <si>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</si>
  <si>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</si>
  <si>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</si>
  <si>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</si>
  <si>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</si>
  <si>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</si>
  <si>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</si>
  <si>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</si>
  <si>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</si>
  <si>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</si>
  <si>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</si>
  <si>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</si>
  <si>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</si>
  <si>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</si>
  <si>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</si>
  <si>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</si>
  <si>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</si>
  <si>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</si>
  <si>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</si>
  <si>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</si>
  <si>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</si>
  <si>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</si>
  <si>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</si>
  <si>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</si>
  <si>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</si>
  <si>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</si>
  <si>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</si>
  <si>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</si>
  <si>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</si>
  <si>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</si>
  <si>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</si>
  <si>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</si>
  <si>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</si>
  <si>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</si>
  <si>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</si>
  <si>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</si>
  <si>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</si>
  <si>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</si>
  <si>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</si>
  <si>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</si>
  <si>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</si>
  <si>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</si>
  <si>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</si>
  <si>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</si>
  <si>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</si>
  <si>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</si>
  <si>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</si>
  <si>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</si>
  <si>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</si>
  <si>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</si>
  <si>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</si>
  <si>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</si>
  <si>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</si>
  <si>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</si>
  <si>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</si>
  <si>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</si>
  <si>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</si>
  <si>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</si>
  <si>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</si>
  <si>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</si>
  <si>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</si>
  <si>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</si>
  <si>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</si>
  <si>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</si>
  <si>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</si>
  <si>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</si>
  <si>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</si>
  <si>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</si>
  <si>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</si>
  <si>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</si>
  <si>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</si>
  <si>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</si>
  <si>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</si>
  <si>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</si>
  <si>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</si>
  <si>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</si>
  <si>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</si>
  <si>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</si>
  <si>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</si>
  <si>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</si>
  <si>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</si>
  <si>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</si>
  <si>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</si>
  <si>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</si>
  <si>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</si>
  <si>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</si>
  <si>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</si>
  <si>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</si>
  <si>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</si>
  <si>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</si>
  <si>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</si>
  <si>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</si>
  <si>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</si>
  <si>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</si>
  <si>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</si>
  <si>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</si>
  <si>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</si>
  <si>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</si>
  <si>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</si>
  <si>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</si>
  <si>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</si>
  <si>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</si>
  <si>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</si>
  <si>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</si>
  <si>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</si>
  <si>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</si>
  <si>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</si>
  <si>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</si>
  <si>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</si>
  <si>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</si>
  <si>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</si>
  <si>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</si>
  <si>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</si>
  <si>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</si>
  <si>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</si>
  <si>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</si>
  <si>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</si>
  <si>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</si>
  <si>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</si>
  <si>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</si>
  <si>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</si>
  <si>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</si>
  <si>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</si>
  <si>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</si>
  <si>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</si>
  <si>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</si>
  <si>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</si>
  <si>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</si>
  <si>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</si>
  <si>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</si>
  <si>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</si>
  <si>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</si>
  <si>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</si>
  <si>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</si>
  <si>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</si>
  <si>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</si>
  <si>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</si>
  <si>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</si>
  <si>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</si>
  <si>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</si>
  <si>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</si>
  <si>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</si>
  <si>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</si>
  <si>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</si>
  <si>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</si>
  <si>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</si>
  <si>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</si>
  <si>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</si>
  <si>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</si>
  <si>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</si>
  <si>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</si>
  <si>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</si>
  <si>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</si>
  <si>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</si>
  <si>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</si>
  <si>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</si>
  <si>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</si>
  <si>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</si>
  <si>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</si>
  <si>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</si>
  <si>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</si>
  <si>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</si>
  <si>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</si>
  <si>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</si>
  <si>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</si>
  <si>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</si>
  <si>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</si>
  <si>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</si>
  <si>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</si>
  <si>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</si>
  <si>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</si>
  <si>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</si>
  <si>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</si>
  <si>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</si>
  <si>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</si>
  <si>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</si>
  <si>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</si>
  <si>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</si>
  <si>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</si>
  <si>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</si>
  <si>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</si>
  <si>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</si>
  <si>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</si>
  <si>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</si>
  <si>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</si>
  <si>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</si>
  <si>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</si>
  <si>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</si>
  <si>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</si>
  <si>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</si>
  <si>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</si>
  <si>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</si>
  <si>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</si>
  <si>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</si>
  <si>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</si>
  <si>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</si>
  <si>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</si>
  <si>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</si>
  <si>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</si>
  <si>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</si>
  <si>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</si>
  <si>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</si>
  <si>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</si>
  <si>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</si>
  <si>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</si>
  <si>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</si>
  <si>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</si>
  <si>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</si>
  <si>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</si>
  <si>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</si>
  <si>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</si>
  <si>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</si>
  <si>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</si>
  <si>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</si>
  <si>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</si>
  <si>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</si>
  <si>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</si>
  <si>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</si>
  <si>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</si>
  <si>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</si>
  <si>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</si>
  <si>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</si>
  <si>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</si>
  <si>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</si>
  <si>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</si>
  <si>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</si>
  <si>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</si>
  <si>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</si>
  <si>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</si>
  <si>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</si>
  <si>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</si>
  <si>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</si>
  <si>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</si>
  <si>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</si>
  <si>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</si>
  <si>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</si>
  <si>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</si>
  <si>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</si>
  <si>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</si>
  <si>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</si>
  <si>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</si>
  <si>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</si>
  <si>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</si>
  <si>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</si>
  <si>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</si>
  <si>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</si>
  <si>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</si>
  <si>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</si>
  <si>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</si>
  <si>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</si>
  <si>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</si>
  <si>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</si>
  <si>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</si>
  <si>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</si>
  <si>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</si>
  <si>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</si>
  <si>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</si>
  <si>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</si>
  <si>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</si>
  <si>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</si>
  <si>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</si>
  <si>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</si>
  <si>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</si>
  <si>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</si>
  <si>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</si>
  <si>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</si>
  <si>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</si>
  <si>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</si>
  <si>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</si>
  <si>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</si>
  <si>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</si>
  <si>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</si>
  <si>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</si>
  <si>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</si>
  <si>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</si>
  <si>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</si>
  <si>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</si>
  <si>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</si>
  <si>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</si>
  <si>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</si>
  <si>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</si>
  <si>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</si>
  <si>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</si>
  <si>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</si>
  <si>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</si>
  <si>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</si>
  <si>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</si>
  <si>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</si>
  <si>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</si>
  <si>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</si>
  <si>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</si>
  <si>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</si>
  <si>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</si>
  <si>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</si>
  <si>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</si>
  <si>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</si>
  <si>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</si>
  <si>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</si>
  <si>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</si>
  <si>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</si>
  <si>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</si>
  <si>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</si>
  <si>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</si>
  <si>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</si>
  <si>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</si>
  <si>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</si>
  <si>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</si>
  <si>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</si>
  <si>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</si>
  <si>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</si>
  <si>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</si>
  <si>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</si>
  <si>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</si>
  <si>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</si>
  <si>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</si>
  <si>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</si>
  <si>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</si>
  <si>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</si>
  <si>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</si>
  <si>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</si>
  <si>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</si>
  <si>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</si>
  <si>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</si>
  <si>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</si>
  <si>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</si>
  <si>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</si>
  <si>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</si>
  <si>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</si>
  <si>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</si>
  <si>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</si>
  <si>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</si>
  <si>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</si>
  <si>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</si>
  <si>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</si>
  <si>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</si>
  <si>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</si>
  <si>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</si>
  <si>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</si>
  <si>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</si>
  <si>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</si>
  <si>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</si>
  <si>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</si>
  <si>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</si>
  <si>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</si>
  <si>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</si>
  <si>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</si>
  <si>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</si>
  <si>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</si>
  <si>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</si>
  <si>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</si>
  <si>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</si>
  <si>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</si>
  <si>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</si>
  <si>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</si>
  <si>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</si>
  <si>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</si>
  <si>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</si>
  <si>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</si>
  <si>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</si>
  <si>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</si>
  <si>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</si>
  <si>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</si>
  <si>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</si>
  <si>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</si>
  <si>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</si>
  <si>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</si>
  <si>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</si>
  <si>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</si>
  <si>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</si>
  <si>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</si>
  <si>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</si>
  <si>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</si>
  <si>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</si>
  <si>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</si>
  <si>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</si>
  <si>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</si>
  <si>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</si>
  <si>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</si>
  <si>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</si>
  <si>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</si>
  <si>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</si>
  <si>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</si>
  <si>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</si>
  <si>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</si>
  <si>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</si>
  <si>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</si>
  <si>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</si>
  <si>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</si>
  <si>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</si>
  <si>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</si>
  <si>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</si>
  <si>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</si>
  <si>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</si>
  <si>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</si>
  <si>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</si>
  <si>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</si>
  <si>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</si>
  <si>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</si>
  <si>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</si>
  <si>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</si>
  <si>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</si>
  <si>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</si>
  <si>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</si>
  <si>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</si>
  <si>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</si>
  <si>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</si>
  <si>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</si>
  <si>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</si>
  <si>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</si>
  <si>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</si>
  <si>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</si>
  <si>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</si>
  <si>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</si>
  <si>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</si>
  <si>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</si>
  <si>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</si>
  <si>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</si>
  <si>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</si>
  <si>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</si>
  <si>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</si>
  <si>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</si>
  <si>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</si>
  <si>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</si>
  <si>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</si>
  <si>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</si>
  <si>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</si>
  <si>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</si>
  <si>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</si>
  <si>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</si>
  <si>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</si>
  <si>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</si>
  <si>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</si>
  <si>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</si>
  <si>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</si>
  <si>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</si>
  <si>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</si>
  <si>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</si>
  <si>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</si>
  <si>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</si>
  <si>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</si>
  <si>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</si>
  <si>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</si>
  <si>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</si>
  <si>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</si>
  <si>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</si>
  <si>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</si>
  <si>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</si>
  <si>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</si>
  <si>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</si>
  <si>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</si>
  <si>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</si>
  <si>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</si>
  <si>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</si>
  <si>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</si>
  <si>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</si>
  <si>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</si>
  <si>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</si>
  <si>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</si>
  <si>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</si>
  <si>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</si>
  <si>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</si>
  <si>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</si>
  <si>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</si>
  <si>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</si>
  <si>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</si>
  <si>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</si>
  <si>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</si>
  <si>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</si>
  <si>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</si>
  <si>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</si>
  <si>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</si>
  <si>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</si>
  <si>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</si>
  <si>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</si>
  <si>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</si>
  <si>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</si>
  <si>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</si>
  <si>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</si>
  <si>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</si>
  <si>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</si>
  <si>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</si>
  <si>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</si>
  <si>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</si>
  <si>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</si>
  <si>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</si>
  <si>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</si>
  <si>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</si>
  <si>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</si>
  <si>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</si>
  <si>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</si>
  <si>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</si>
  <si>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</si>
  <si>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</si>
  <si>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</si>
  <si>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</si>
  <si>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</si>
  <si>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</si>
  <si>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</si>
  <si>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</si>
  <si>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</si>
  <si>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</si>
  <si>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</si>
  <si>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</si>
  <si>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</si>
  <si>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</si>
  <si>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</si>
  <si>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</si>
  <si>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</si>
  <si>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</si>
  <si>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</si>
  <si>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</si>
  <si>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</si>
  <si>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</si>
  <si>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</si>
  <si>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</si>
  <si>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</si>
  <si>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</si>
  <si>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</si>
  <si>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</si>
  <si>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</si>
  <si>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</si>
  <si>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</si>
  <si>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</si>
  <si>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</si>
  <si>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</si>
  <si>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</si>
  <si>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</si>
  <si>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</si>
  <si>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</si>
  <si>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</si>
  <si>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</si>
  <si>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</si>
  <si>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</si>
  <si>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</si>
  <si>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</si>
  <si>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</si>
  <si>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</si>
  <si>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</si>
  <si>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</si>
  <si>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</si>
  <si>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</si>
  <si>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</si>
  <si>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</si>
  <si>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</si>
  <si>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</si>
  <si>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</si>
  <si>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</si>
  <si>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</si>
  <si>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</si>
  <si>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</si>
  <si>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</si>
  <si>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</si>
  <si>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</si>
  <si>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</si>
  <si>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</si>
  <si>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</si>
  <si>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</si>
  <si>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</si>
  <si>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</si>
  <si>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</si>
  <si>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</si>
  <si>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</si>
  <si>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</si>
  <si>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</si>
  <si>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</si>
  <si>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</si>
  <si>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</si>
  <si>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</si>
  <si>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</si>
  <si>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</si>
  <si>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</si>
  <si>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</si>
  <si>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</si>
  <si>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</si>
  <si>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</si>
  <si>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</si>
  <si>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</si>
  <si>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</si>
  <si>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</si>
  <si>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</si>
  <si>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</si>
  <si>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</si>
  <si>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</si>
  <si>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</si>
  <si>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</si>
  <si>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</si>
  <si>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</si>
  <si>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</si>
  <si>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</si>
  <si>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</si>
  <si>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</si>
  <si>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</si>
  <si>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</si>
  <si>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</si>
  <si>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</si>
  <si>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</si>
  <si>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</si>
  <si>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</si>
  <si>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</si>
  <si>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</si>
  <si>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</si>
  <si>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</si>
  <si>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</si>
  <si>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</si>
  <si>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</si>
  <si>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</si>
  <si>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</si>
  <si>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</si>
  <si>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</si>
  <si>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</si>
  <si>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</si>
  <si>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</si>
  <si>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</si>
  <si>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</si>
  <si>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</si>
  <si>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</si>
  <si>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</si>
  <si>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</si>
  <si>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</si>
  <si>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</si>
  <si>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</si>
  <si>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</si>
  <si>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</si>
  <si>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</si>
  <si>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</si>
  <si>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</si>
  <si>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</si>
  <si>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</si>
  <si>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</si>
  <si>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</si>
  <si>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</si>
  <si>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</si>
  <si>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</si>
  <si>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</si>
  <si>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</si>
  <si>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</si>
  <si>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</si>
  <si>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</si>
  <si>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</si>
  <si>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</si>
  <si>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</si>
  <si>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</si>
  <si>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</si>
  <si>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</si>
  <si>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</si>
  <si>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</si>
  <si>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</si>
  <si>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</si>
  <si>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</si>
  <si>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</si>
  <si>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</si>
  <si>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</si>
  <si>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</si>
  <si>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</si>
  <si>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</si>
  <si>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</si>
  <si>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</si>
  <si>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</si>
  <si>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</si>
  <si>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</si>
  <si>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</si>
  <si>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</si>
  <si>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</si>
  <si>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</si>
  <si>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</si>
  <si>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</si>
  <si>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</si>
  <si>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</si>
  <si>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</si>
  <si>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</si>
  <si>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</si>
  <si>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</si>
  <si>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</si>
  <si>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</si>
  <si>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</si>
  <si>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</si>
  <si>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</si>
  <si>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</si>
  <si>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</si>
  <si>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</si>
  <si>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</si>
  <si>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</si>
  <si>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</si>
  <si>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</si>
  <si>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</si>
  <si>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</si>
  <si>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</si>
  <si>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</si>
  <si>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</si>
  <si>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</si>
  <si>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</si>
  <si>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</si>
  <si>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</si>
  <si>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</si>
  <si>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</si>
  <si>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</si>
  <si>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</si>
  <si>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</si>
  <si>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</si>
  <si>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</si>
  <si>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</si>
  <si>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</si>
  <si>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</si>
  <si>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</si>
  <si>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</si>
  <si>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</si>
  <si>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</si>
  <si>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</si>
  <si>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</si>
  <si>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</si>
  <si>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</si>
  <si>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</si>
  <si>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</si>
  <si>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</si>
  <si>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</si>
  <si>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</si>
  <si>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</si>
  <si>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</si>
  <si>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</si>
  <si>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</si>
  <si>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</si>
  <si>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</si>
  <si>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</si>
  <si>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</si>
  <si>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</si>
  <si>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</si>
  <si>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</si>
  <si>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</si>
  <si>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</si>
  <si>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</si>
  <si>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</si>
  <si>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</si>
  <si>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</si>
  <si>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</si>
  <si>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</si>
  <si>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</si>
  <si>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</si>
  <si>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</si>
  <si>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</si>
  <si>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</si>
  <si>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</si>
  <si>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</si>
  <si>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</si>
  <si>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</si>
  <si>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</si>
  <si>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</si>
  <si>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</si>
  <si>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</si>
  <si>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</si>
  <si>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</si>
  <si>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</si>
  <si>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</si>
  <si>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</si>
  <si>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</si>
  <si>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</si>
  <si>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</si>
  <si>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</si>
  <si>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</si>
  <si>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</si>
  <si>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</si>
  <si>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</si>
  <si>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</si>
  <si>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</si>
  <si>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</si>
  <si>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</si>
  <si>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</si>
  <si>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</si>
  <si>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</si>
  <si>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</si>
  <si>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</si>
  <si>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</si>
  <si>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</si>
  <si>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</si>
  <si>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</si>
  <si>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</si>
  <si>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</si>
  <si>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</si>
  <si>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</si>
  <si>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</si>
  <si>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</si>
  <si>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</si>
  <si>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</si>
  <si>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</si>
  <si>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</si>
  <si>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</si>
  <si>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</si>
  <si>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</si>
  <si>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</si>
  <si>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</si>
  <si>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</si>
  <si>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</si>
  <si>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</si>
  <si>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</si>
  <si>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</si>
  <si>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</si>
  <si>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</si>
  <si>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</si>
  <si>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</si>
  <si>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</si>
  <si>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</si>
  <si>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</si>
  <si>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</si>
  <si>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</si>
  <si>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</si>
  <si>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</si>
  <si>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</si>
  <si>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</si>
  <si>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</si>
  <si>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</si>
  <si>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</si>
  <si>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</si>
  <si>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</si>
  <si>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</si>
  <si>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</si>
  <si>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</si>
  <si>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</si>
  <si>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</si>
  <si>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</si>
  <si>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</si>
  <si>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</si>
  <si>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</si>
  <si>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</si>
  <si>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</si>
  <si>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</si>
  <si>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</si>
  <si>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</si>
  <si>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</si>
  <si>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</si>
  <si>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</si>
  <si>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</si>
  <si>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</si>
  <si>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</si>
  <si>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</si>
  <si>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</si>
  <si>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</si>
  <si>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</si>
  <si>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</si>
  <si>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</si>
  <si>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</si>
  <si>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</si>
  <si>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</si>
  <si>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</si>
  <si>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</si>
  <si>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</si>
  <si>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</si>
  <si>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</si>
  <si>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</si>
  <si>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</si>
  <si>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</si>
  <si>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</si>
  <si>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</si>
  <si>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</si>
  <si>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</si>
  <si>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</si>
  <si>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</si>
  <si>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</si>
  <si>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</si>
  <si>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</si>
  <si>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</si>
  <si>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</si>
  <si>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</si>
  <si>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</si>
  <si>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</si>
  <si>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</si>
  <si>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</si>
  <si>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</si>
  <si>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</si>
  <si>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</si>
  <si>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</si>
  <si>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</si>
  <si>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</si>
  <si>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</si>
  <si>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</si>
  <si>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</si>
  <si>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</si>
  <si>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</si>
  <si>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</si>
  <si>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</si>
  <si>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</si>
  <si>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</si>
  <si>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</si>
  <si>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</si>
  <si>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</si>
  <si>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</si>
  <si>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</si>
  <si>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</si>
  <si>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</si>
  <si>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</si>
  <si>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</si>
  <si>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</si>
  <si>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</si>
  <si>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</si>
  <si>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</si>
  <si>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</si>
  <si>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</si>
  <si>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</si>
  <si>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</si>
  <si>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</si>
  <si>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</si>
  <si>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</si>
  <si>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</si>
  <si>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</si>
  <si>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</si>
  <si>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</si>
  <si>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</si>
  <si>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</si>
  <si>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</si>
  <si>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</si>
  <si>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</si>
  <si>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</si>
  <si>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</si>
  <si>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</si>
  <si>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</si>
  <si>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</si>
  <si>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</si>
  <si>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</si>
  <si>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</si>
  <si>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</si>
  <si>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</si>
  <si>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</si>
  <si>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</si>
  <si>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</si>
  <si>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</si>
  <si>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</si>
  <si>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</si>
  <si>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</si>
  <si>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</si>
  <si>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</si>
  <si>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</si>
  <si>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</si>
  <si>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</si>
  <si>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</si>
  <si>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</si>
  <si>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</si>
  <si>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</si>
  <si>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</si>
  <si>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</si>
  <si>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</si>
  <si>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</si>
  <si>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</si>
  <si>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</si>
  <si>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</si>
  <si>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</si>
  <si>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</si>
  <si>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</si>
  <si>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</si>
  <si>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</si>
  <si>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</si>
  <si>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</si>
  <si>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</si>
  <si>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</si>
  <si>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</si>
  <si>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</si>
  <si>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</si>
  <si>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</si>
  <si>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</si>
  <si>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</si>
  <si>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</si>
  <si>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</si>
  <si>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</si>
  <si>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</si>
  <si>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</si>
  <si>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</si>
  <si>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</si>
  <si>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</si>
  <si>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</si>
  <si>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</si>
  <si>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</si>
  <si>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</si>
  <si>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</si>
  <si>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</si>
  <si>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</si>
  <si>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</si>
  <si>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</si>
  <si>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</si>
  <si>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</si>
  <si>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</si>
  <si>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</si>
  <si>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</si>
  <si>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</si>
  <si>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</si>
  <si>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</si>
  <si>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</si>
  <si>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</si>
  <si>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</si>
  <si>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</si>
  <si>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</si>
  <si>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</si>
  <si>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</si>
  <si>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</si>
  <si>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</si>
  <si>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</si>
  <si>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</si>
  <si>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</si>
  <si>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</si>
  <si>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</si>
  <si>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</si>
  <si>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</si>
  <si>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</si>
  <si>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</si>
  <si>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</si>
  <si>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</si>
  <si>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</si>
  <si>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</si>
  <si>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</si>
  <si>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</si>
  <si>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</si>
  <si>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</si>
  <si>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</si>
  <si>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</si>
  <si>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</si>
  <si>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</si>
  <si>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</si>
  <si>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</si>
  <si>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</si>
  <si>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</si>
  <si>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</si>
  <si>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</si>
  <si>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</si>
  <si>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</si>
  <si>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</si>
  <si>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</si>
  <si>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</si>
  <si>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</si>
  <si>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</si>
  <si>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</si>
  <si>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</si>
  <si>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</si>
  <si>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</si>
  <si>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</si>
  <si>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</si>
  <si>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</si>
  <si>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</si>
  <si>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</si>
  <si>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</si>
  <si>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</si>
  <si>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</si>
  <si>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</si>
  <si>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</si>
  <si>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</si>
  <si>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</si>
  <si>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</si>
  <si>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</si>
  <si>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</si>
  <si>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</si>
  <si>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</si>
  <si>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</si>
  <si>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</si>
  <si>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</si>
  <si>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</si>
  <si>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</si>
  <si>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</si>
  <si>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</si>
  <si>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</si>
  <si>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</si>
  <si>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</si>
  <si>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</si>
  <si>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</si>
  <si>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</si>
  <si>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</si>
  <si>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</si>
  <si>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</si>
  <si>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</si>
  <si>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</si>
  <si>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</si>
  <si>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</si>
  <si>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</si>
  <si>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</si>
  <si>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</si>
  <si>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</si>
  <si>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</si>
  <si>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</si>
  <si>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</si>
  <si>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</si>
  <si>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</si>
  <si>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</si>
  <si>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</si>
  <si>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</si>
  <si>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</si>
  <si>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</si>
  <si>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</si>
  <si>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</si>
  <si>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</si>
  <si>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</si>
  <si>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</si>
  <si>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</si>
  <si>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</si>
  <si>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</si>
  <si>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</si>
  <si>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</si>
  <si>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</si>
  <si>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</si>
  <si>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</si>
  <si>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</si>
  <si>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</si>
  <si>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</si>
  <si>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</si>
  <si>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</si>
  <si>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</si>
  <si>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</si>
  <si>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</si>
  <si>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</si>
  <si>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</si>
  <si>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</si>
  <si>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</si>
  <si>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</si>
  <si>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</si>
  <si>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</si>
  <si>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</si>
  <si>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</si>
  <si>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</si>
  <si>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</si>
  <si>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</si>
  <si>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</si>
  <si>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</si>
  <si>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</si>
  <si>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</si>
  <si>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</si>
  <si>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</si>
  <si>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</si>
  <si>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</si>
  <si>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</si>
  <si>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</si>
  <si>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</si>
  <si>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</si>
  <si>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</si>
  <si>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</si>
  <si>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</si>
  <si>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</si>
  <si>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</si>
  <si>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</si>
  <si>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</si>
  <si>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</si>
  <si>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</si>
  <si>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</si>
  <si>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</si>
  <si>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</si>
  <si>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</si>
  <si>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</si>
  <si>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</si>
  <si>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</si>
  <si>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</si>
  <si>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</si>
  <si>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</si>
  <si>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</si>
  <si>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</si>
  <si>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</si>
  <si>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</si>
  <si>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</si>
  <si>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</si>
  <si>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</si>
  <si>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</si>
  <si>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</si>
  <si>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</si>
  <si>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</si>
  <si>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</si>
  <si>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</si>
  <si>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</si>
  <si>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</si>
  <si>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</si>
  <si>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</si>
  <si>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</si>
  <si>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</si>
  <si>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</si>
  <si>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</si>
  <si>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</si>
  <si>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</si>
  <si>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</si>
  <si>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</si>
  <si>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</si>
  <si>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</si>
  <si>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</si>
  <si>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</si>
  <si>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</si>
  <si>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</si>
  <si>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</si>
  <si>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</si>
  <si>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</si>
  <si>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</si>
  <si>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</si>
  <si>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</si>
  <si>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</si>
  <si>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</si>
  <si>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</si>
  <si>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</si>
  <si>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</si>
  <si>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</si>
  <si>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</si>
  <si>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</si>
  <si>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</si>
  <si>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</si>
  <si>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</si>
  <si>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</si>
  <si>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</si>
  <si>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</si>
  <si>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</si>
  <si>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</si>
  <si>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</si>
  <si>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</si>
  <si>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</si>
  <si>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</si>
  <si>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</si>
  <si>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</si>
  <si>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</si>
  <si>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</si>
  <si>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</si>
  <si>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</si>
  <si>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</si>
  <si>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</si>
  <si>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</si>
  <si>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</si>
  <si>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</si>
  <si>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</si>
  <si>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</si>
  <si>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</si>
  <si>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</si>
  <si>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</si>
  <si>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</si>
  <si>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</si>
  <si>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</si>
  <si>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</si>
  <si>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</si>
  <si>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</si>
  <si>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</si>
  <si>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</si>
  <si>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</si>
  <si>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</si>
  <si>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</si>
  <si>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</si>
  <si>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</si>
  <si>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</si>
  <si>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</si>
  <si>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</si>
  <si>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</si>
  <si>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</si>
  <si>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</si>
  <si>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</si>
  <si>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</si>
  <si>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</si>
  <si>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</si>
  <si>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</si>
  <si>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</si>
  <si>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</si>
  <si>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</si>
  <si>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</si>
  <si>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</si>
  <si>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</si>
  <si>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</si>
  <si>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</si>
  <si>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</si>
  <si>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</si>
  <si>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</si>
  <si>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</si>
  <si>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</si>
  <si>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</si>
  <si>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</si>
  <si>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</si>
  <si>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</si>
  <si>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</si>
  <si>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</si>
  <si>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</si>
  <si>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</si>
  <si>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</si>
  <si>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</si>
  <si>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</si>
  <si>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</si>
  <si>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</si>
  <si>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</si>
  <si>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</si>
  <si>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</si>
  <si>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</si>
  <si>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</si>
  <si>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</si>
  <si>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</si>
  <si>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</si>
  <si>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</si>
  <si>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</si>
  <si>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</si>
  <si>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</si>
  <si>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</si>
  <si>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</si>
  <si>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</si>
  <si>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</si>
  <si>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</si>
  <si>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</si>
  <si>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</si>
  <si>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</si>
  <si>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</si>
  <si>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</si>
  <si>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</si>
  <si>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</si>
  <si>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</si>
  <si>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</si>
  <si>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</si>
  <si>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</si>
  <si>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</si>
  <si>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</si>
  <si>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</si>
  <si>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</si>
  <si>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</si>
  <si>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</si>
  <si>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</si>
  <si>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</si>
  <si>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</si>
  <si>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</si>
  <si>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</si>
  <si>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</si>
  <si>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</si>
  <si>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</si>
  <si>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</si>
  <si>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</si>
  <si>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</si>
  <si>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</si>
  <si>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</si>
  <si>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</si>
  <si>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</si>
  <si>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</si>
  <si>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</si>
  <si>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</si>
  <si>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</si>
  <si>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</si>
  <si>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</si>
  <si>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</si>
  <si>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</si>
  <si>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</si>
  <si>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</si>
  <si>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</si>
  <si>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</si>
  <si>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</si>
  <si>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</si>
  <si>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</si>
  <si>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</si>
  <si>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</si>
  <si>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</si>
  <si>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</si>
  <si>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</si>
  <si>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</si>
  <si>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</si>
  <si>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</si>
  <si>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</si>
  <si>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</si>
  <si>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</si>
  <si>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</si>
  <si>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</si>
  <si>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</si>
  <si>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</si>
  <si>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</si>
  <si>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</si>
  <si>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</si>
  <si>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</si>
  <si>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</si>
  <si>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</si>
  <si>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</si>
  <si>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</si>
  <si>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</si>
  <si>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</si>
  <si>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</si>
  <si>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</si>
  <si>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</si>
  <si>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</si>
  <si>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</si>
  <si>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</si>
  <si>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</si>
  <si>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</si>
  <si>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</si>
  <si>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</si>
  <si>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</si>
  <si>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</si>
  <si>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</si>
  <si>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</si>
  <si>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</si>
  <si>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</si>
  <si>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</si>
  <si>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</si>
  <si>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</si>
  <si>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</si>
  <si>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</si>
  <si>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</si>
  <si>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</si>
  <si>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</si>
  <si>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</si>
  <si>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</si>
  <si>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</si>
  <si>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</si>
  <si>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</si>
  <si>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</si>
  <si>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</si>
  <si>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</si>
  <si>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</si>
  <si>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</si>
  <si>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</si>
  <si>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</si>
  <si>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</si>
  <si>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</si>
  <si>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</si>
  <si>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</si>
  <si>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</si>
  <si>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</si>
  <si>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</si>
  <si>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</si>
  <si>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</si>
  <si>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</si>
  <si>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</si>
  <si>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</si>
  <si>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</si>
  <si>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</si>
  <si>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</si>
  <si>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</si>
  <si>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</si>
  <si>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</si>
  <si>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</si>
  <si>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</si>
  <si>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</si>
  <si>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</si>
  <si>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</si>
  <si>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</si>
  <si>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</si>
  <si>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</si>
  <si>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</si>
  <si>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</si>
  <si>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</si>
  <si>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</si>
  <si>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</si>
  <si>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</si>
  <si>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</si>
  <si>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</si>
  <si>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</si>
  <si>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</si>
  <si>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</si>
  <si>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</si>
  <si>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</si>
  <si>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</si>
  <si>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</si>
  <si>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</si>
  <si>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</si>
  <si>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</si>
  <si>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</si>
  <si>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</si>
  <si>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</si>
  <si>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</si>
  <si>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</si>
  <si>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</si>
  <si>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</si>
  <si>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</si>
  <si>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</si>
  <si>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</si>
  <si>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</si>
  <si>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</si>
  <si>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</si>
  <si>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</si>
  <si>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</si>
  <si>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</si>
  <si>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</si>
  <si>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</si>
  <si>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</si>
  <si>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</si>
  <si>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</si>
  <si>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</si>
  <si>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</si>
  <si>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</si>
  <si>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</si>
  <si>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</si>
  <si>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</si>
  <si>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</si>
  <si>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</si>
  <si>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</si>
  <si>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</si>
  <si>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</si>
  <si>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</si>
  <si>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</si>
  <si>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</si>
  <si>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</si>
  <si>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</si>
  <si>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</si>
  <si>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</si>
  <si>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</si>
  <si>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</si>
  <si>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</si>
  <si>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</si>
  <si>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</si>
  <si>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</si>
  <si>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</si>
  <si>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</si>
  <si>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</si>
  <si>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</si>
  <si>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</si>
  <si>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</si>
  <si>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</si>
  <si>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</si>
  <si>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</si>
  <si>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</si>
  <si>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</si>
  <si>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</si>
  <si>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</si>
  <si>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</si>
  <si>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</si>
  <si>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</si>
  <si>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</si>
  <si>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</si>
  <si>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</si>
  <si>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</si>
  <si>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</si>
  <si>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</si>
  <si>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</si>
  <si>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</si>
  <si>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</si>
  <si>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</si>
  <si>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</si>
  <si>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</si>
  <si>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</si>
  <si>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</si>
  <si>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</si>
  <si>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</si>
  <si>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</si>
  <si>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</si>
  <si>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</si>
  <si>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</si>
  <si>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</si>
  <si>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</si>
  <si>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</si>
  <si>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</si>
  <si>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</si>
  <si>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</si>
  <si>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</si>
  <si>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</si>
  <si>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</si>
  <si>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</si>
  <si>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</si>
  <si>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</si>
  <si>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</si>
  <si>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</si>
  <si>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</si>
  <si>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</si>
  <si>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</si>
  <si>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</si>
  <si>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</si>
  <si>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</si>
  <si>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</si>
  <si>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</si>
  <si>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</si>
  <si>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</si>
  <si>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</si>
  <si>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</si>
  <si>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</si>
  <si>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</si>
  <si>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</si>
  <si>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</si>
  <si>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</si>
  <si>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</si>
  <si>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</si>
  <si>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</si>
  <si>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</si>
  <si>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</si>
  <si>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</si>
  <si>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</si>
  <si>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</si>
  <si>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</si>
  <si>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</si>
  <si>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</si>
  <si>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</si>
  <si>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</si>
  <si>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</si>
  <si>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</si>
  <si>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</si>
  <si>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</si>
  <si>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</si>
  <si>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</si>
  <si>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</si>
  <si>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</si>
  <si>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</si>
  <si>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</si>
  <si>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</si>
  <si>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</si>
  <si>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</si>
  <si>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</si>
  <si>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</si>
  <si>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</si>
  <si>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</si>
  <si>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</si>
  <si>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</si>
  <si>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</si>
  <si>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</si>
  <si>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</si>
  <si>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</si>
  <si>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</si>
  <si>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</si>
  <si>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</si>
  <si>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</si>
  <si>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</si>
  <si>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</si>
  <si>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</si>
  <si>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</si>
  <si>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</si>
  <si>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</si>
  <si>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</si>
  <si>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</si>
  <si>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</si>
  <si>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</si>
  <si>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</si>
  <si>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</si>
  <si>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</si>
  <si>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</si>
  <si>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</si>
  <si>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</si>
  <si>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</si>
  <si>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</si>
  <si>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</si>
  <si>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</si>
  <si>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</si>
  <si>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</si>
  <si>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</si>
  <si>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</si>
  <si>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</si>
  <si>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</si>
  <si>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</si>
  <si>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</si>
  <si>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</si>
  <si>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</si>
  <si>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</si>
  <si>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</si>
  <si>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</si>
  <si>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</si>
  <si>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</si>
  <si>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</si>
  <si>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</si>
  <si>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</si>
  <si>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</si>
  <si>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</si>
  <si>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</si>
  <si>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</si>
  <si>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</si>
  <si>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</si>
  <si>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</si>
  <si>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</si>
  <si>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</si>
  <si>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</si>
  <si>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</si>
  <si>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</si>
  <si>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</si>
  <si>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</si>
  <si>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</si>
  <si>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</si>
  <si>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</si>
  <si>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</si>
  <si>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</si>
  <si>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</si>
  <si>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</si>
  <si>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</si>
  <si>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</si>
  <si>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</si>
  <si>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</si>
  <si>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</si>
  <si>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</si>
  <si>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</si>
  <si>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</si>
  <si>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</si>
  <si>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</si>
  <si>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</si>
  <si>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</si>
  <si>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</si>
  <si>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</si>
  <si>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</si>
  <si>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</si>
  <si>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</si>
  <si>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</si>
  <si>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</si>
  <si>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</si>
  <si>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</si>
  <si>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</si>
  <si>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</si>
  <si>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</si>
  <si>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</si>
  <si>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</si>
  <si>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</si>
  <si>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</si>
  <si>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</si>
  <si>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</si>
  <si>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</si>
  <si>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</si>
  <si>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</si>
  <si>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</si>
  <si>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</si>
  <si>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</si>
  <si>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</si>
  <si>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</si>
  <si>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</si>
  <si>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</si>
  <si>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</si>
  <si>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</si>
  <si>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</si>
  <si>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</si>
  <si>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</si>
  <si>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</si>
  <si>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</si>
  <si>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</si>
  <si>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</si>
  <si>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</si>
  <si>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</si>
  <si>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</si>
  <si>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</si>
  <si>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</si>
  <si>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</si>
  <si>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</si>
  <si>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</si>
  <si>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</si>
  <si>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</si>
  <si>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</si>
  <si>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</si>
  <si>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</si>
  <si>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</si>
  <si>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</si>
  <si>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</si>
  <si>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</si>
  <si>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</si>
  <si>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</si>
  <si>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</si>
  <si>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</si>
  <si>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</si>
  <si>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</si>
  <si>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</si>
  <si>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</si>
  <si>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</si>
  <si>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</si>
  <si>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</si>
  <si>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</si>
  <si>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</si>
  <si>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</si>
  <si>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</si>
  <si>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</si>
  <si>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</si>
  <si>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</si>
  <si>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</si>
  <si>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</si>
  <si>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</si>
  <si>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</si>
  <si>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</si>
  <si>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</si>
  <si>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</si>
  <si>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</si>
  <si>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</si>
  <si>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</si>
  <si>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</si>
  <si>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</si>
  <si>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</si>
  <si>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</si>
  <si>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</si>
  <si>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</si>
  <si>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</si>
  <si>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</si>
  <si>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</si>
  <si>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</si>
  <si>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</si>
  <si>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</si>
  <si>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</si>
  <si>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</si>
  <si>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</si>
  <si>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</si>
  <si>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</si>
  <si>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</si>
  <si>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</si>
  <si>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</si>
  <si>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</si>
  <si>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</si>
  <si>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</si>
  <si>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</si>
  <si>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</si>
  <si>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</si>
  <si>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</si>
  <si>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</si>
  <si>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</si>
  <si>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</si>
  <si>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</si>
  <si>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</si>
  <si>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</si>
  <si>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</si>
  <si>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</si>
  <si>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</si>
  <si>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</si>
  <si>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</si>
  <si>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</si>
  <si>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</si>
  <si>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</si>
  <si>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</si>
  <si>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</si>
  <si>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</si>
  <si>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</si>
  <si>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</si>
  <si>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</si>
  <si>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</si>
  <si>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</si>
  <si>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</si>
  <si>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</si>
  <si>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</si>
  <si>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</si>
  <si>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</si>
  <si>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</si>
  <si>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</si>
  <si>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</si>
  <si>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</si>
  <si>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</si>
  <si>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</si>
  <si>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</si>
  <si>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</si>
  <si>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</si>
  <si>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</si>
  <si>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</si>
  <si>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</si>
  <si>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</si>
  <si>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</si>
  <si>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</si>
  <si>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</si>
  <si>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</si>
  <si>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</si>
  <si>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</si>
  <si>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</si>
  <si>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</si>
  <si>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</si>
  <si>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</si>
  <si>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</si>
  <si>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</si>
  <si>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</si>
  <si>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</si>
  <si>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</si>
  <si>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</si>
  <si>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</si>
  <si>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</si>
  <si>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</si>
  <si>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</si>
  <si>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</si>
  <si>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</si>
  <si>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</si>
  <si>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</si>
  <si>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</si>
  <si>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</si>
  <si>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</si>
  <si>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</si>
  <si>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</si>
  <si>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</si>
  <si>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</si>
  <si>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</si>
  <si>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</si>
  <si>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</si>
  <si>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</si>
  <si>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</si>
  <si>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</si>
  <si>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</si>
  <si>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</si>
  <si>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</si>
  <si>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</si>
  <si>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</si>
  <si>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</si>
  <si>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</si>
  <si>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</si>
  <si>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</si>
  <si>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</si>
  <si>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</si>
  <si>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</si>
  <si>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</si>
  <si>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</si>
  <si>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</si>
  <si>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</si>
  <si>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</si>
  <si>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</si>
  <si>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</si>
  <si>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</si>
  <si>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</si>
  <si>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</si>
  <si>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</si>
  <si>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</si>
  <si>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</si>
  <si>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</si>
  <si>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</si>
  <si>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</si>
  <si>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</si>
  <si>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</si>
  <si>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</si>
  <si>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</si>
  <si>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</si>
  <si>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</si>
  <si>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</si>
  <si>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</si>
  <si>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</si>
  <si>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</si>
  <si>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</si>
  <si>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</si>
  <si>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</si>
  <si>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</si>
  <si>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</si>
  <si>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</si>
  <si>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</si>
  <si>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</si>
  <si>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</si>
  <si>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</si>
  <si>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</si>
  <si>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</si>
  <si>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</si>
  <si>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</si>
  <si>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</si>
  <si>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</si>
  <si>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</si>
  <si>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</si>
  <si>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</si>
  <si>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</si>
  <si>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</si>
  <si>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</si>
  <si>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</si>
  <si>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</si>
  <si>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</si>
  <si>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</si>
  <si>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</si>
  <si>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</si>
  <si>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</si>
  <si>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</si>
  <si>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</si>
  <si>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</si>
  <si>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</si>
  <si>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</si>
  <si>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</si>
  <si>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</si>
  <si>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</si>
  <si>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</si>
  <si>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</si>
  <si>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</si>
  <si>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</si>
  <si>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</si>
  <si>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</si>
  <si>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</si>
  <si>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</si>
  <si>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</si>
  <si>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</si>
  <si>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</si>
  <si>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</si>
  <si>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</si>
  <si>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</si>
  <si>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</si>
  <si>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</si>
  <si>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</si>
  <si>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</si>
  <si>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</si>
  <si>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</si>
  <si>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</si>
  <si>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</si>
  <si>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</si>
  <si>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</si>
  <si>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</si>
  <si>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</si>
  <si>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</si>
  <si>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</si>
  <si>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</si>
  <si>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</si>
  <si>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</si>
  <si>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</si>
  <si>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</si>
  <si>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</si>
  <si>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</si>
  <si>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</si>
  <si>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</si>
  <si>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</si>
  <si>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</si>
  <si>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</si>
  <si>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</si>
  <si>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</si>
  <si>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</si>
  <si>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</si>
  <si>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</si>
  <si>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</si>
  <si>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</si>
  <si>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</si>
  <si>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</si>
  <si>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</si>
  <si>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</si>
  <si>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</si>
  <si>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</si>
  <si>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</si>
  <si>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</si>
  <si>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</si>
  <si>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</si>
  <si>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</si>
  <si>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</si>
  <si>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</si>
  <si>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</si>
  <si>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</si>
  <si>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</si>
  <si>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</si>
  <si>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</si>
  <si>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</si>
  <si>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</si>
  <si>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</si>
  <si>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</si>
  <si>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</si>
  <si>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</si>
  <si>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</si>
  <si>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</si>
  <si>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</si>
  <si>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</si>
  <si>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</si>
  <si>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</si>
  <si>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</si>
  <si>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</si>
  <si>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</si>
  <si>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</si>
  <si>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</si>
  <si>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</si>
  <si>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</si>
  <si>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</si>
  <si>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</si>
  <si>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</si>
  <si>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</si>
  <si>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</si>
  <si>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</si>
  <si>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</si>
  <si>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</si>
  <si>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</si>
  <si>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</si>
  <si>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</si>
  <si>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</si>
  <si>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</si>
  <si>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</si>
  <si>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</si>
  <si>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</si>
  <si>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</si>
  <si>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</si>
  <si>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</si>
  <si>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</si>
  <si>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</si>
  <si>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</si>
  <si>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</si>
  <si>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</si>
  <si>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</si>
  <si>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</si>
  <si>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</si>
  <si>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</si>
  <si>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</si>
  <si>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</si>
  <si>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</si>
  <si>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</si>
  <si>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</si>
  <si>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</si>
  <si>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</si>
  <si>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</si>
  <si>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</si>
  <si>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</si>
  <si>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</si>
  <si>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</si>
  <si>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</si>
  <si>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</si>
  <si>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</si>
  <si>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</si>
  <si>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</si>
  <si>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</si>
  <si>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</si>
  <si>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</si>
  <si>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</si>
  <si>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</si>
  <si>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</si>
  <si>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</si>
  <si>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</si>
  <si>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</si>
  <si>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</si>
  <si>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</si>
  <si>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</si>
  <si>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</si>
  <si>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</si>
  <si>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</si>
  <si>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</si>
  <si>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</si>
  <si>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</si>
  <si>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</si>
  <si>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</si>
  <si>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</si>
  <si>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</si>
  <si>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</si>
  <si>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</si>
  <si>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</si>
  <si>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</si>
  <si>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</si>
  <si>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</si>
  <si>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</si>
  <si>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</si>
  <si>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</si>
  <si>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</si>
  <si>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</si>
  <si>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</si>
  <si>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</si>
  <si>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</si>
  <si>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</si>
  <si>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</si>
  <si>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</si>
  <si>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</si>
  <si>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</si>
  <si>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</si>
  <si>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</si>
  <si>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</si>
  <si>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</si>
  <si>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</si>
  <si>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</si>
  <si>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</si>
  <si>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</si>
  <si>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</si>
  <si>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</si>
  <si>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</si>
  <si>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</si>
  <si>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</si>
  <si>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</si>
  <si>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</si>
  <si>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</si>
  <si>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</si>
  <si>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</si>
  <si>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</si>
  <si>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</si>
  <si>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</si>
  <si>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</si>
  <si>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</si>
  <si>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</si>
  <si>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</si>
  <si>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</si>
  <si>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</si>
  <si>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</si>
  <si>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</si>
  <si>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</si>
  <si>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</si>
  <si>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</si>
  <si>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</si>
  <si>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</si>
  <si>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</si>
  <si>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</si>
  <si>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</si>
  <si>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</si>
  <si>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</si>
  <si>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</si>
  <si>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</si>
  <si>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</si>
  <si>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</si>
  <si>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</si>
  <si>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</si>
  <si>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</si>
  <si>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</si>
  <si>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</si>
  <si>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</si>
  <si>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</si>
  <si>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</si>
  <si>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</si>
  <si>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</si>
  <si>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</si>
  <si>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</si>
  <si>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</si>
  <si>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</si>
  <si>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</si>
  <si>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</si>
  <si>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</si>
  <si>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</si>
  <si>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</si>
  <si>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</si>
  <si>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</si>
  <si>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</si>
  <si>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</si>
  <si>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</si>
  <si>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</si>
  <si>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</si>
  <si>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</si>
  <si>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</si>
  <si>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</si>
  <si>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</si>
  <si>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</si>
  <si>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</si>
  <si>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</si>
  <si>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</si>
  <si>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</si>
  <si>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</si>
  <si>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</si>
  <si>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</si>
  <si>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</si>
  <si>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</si>
  <si>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</si>
  <si>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</si>
  <si>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</si>
  <si>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</si>
  <si>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</si>
  <si>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</si>
  <si>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</si>
  <si>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</si>
  <si>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</si>
  <si>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</si>
  <si>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</si>
  <si>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</si>
  <si>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</si>
  <si>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</si>
  <si>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</si>
  <si>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</si>
  <si>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</si>
  <si>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</si>
  <si>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</si>
  <si>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</si>
  <si>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</si>
  <si>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</si>
  <si>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</si>
  <si>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</si>
  <si>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</si>
  <si>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</si>
  <si>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</si>
  <si>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</si>
  <si>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</si>
  <si>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</si>
  <si>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</si>
  <si>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</si>
  <si>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</si>
  <si>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</si>
  <si>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</si>
  <si>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</si>
  <si>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</si>
  <si>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</si>
  <si>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</si>
  <si>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</si>
  <si>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</si>
  <si>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</si>
  <si>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</si>
  <si>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</si>
  <si>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</si>
  <si>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</si>
  <si>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</si>
  <si>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</si>
  <si>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</si>
  <si>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</si>
  <si>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</si>
  <si>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</si>
  <si>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</si>
  <si>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</si>
  <si>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</si>
  <si>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</si>
  <si>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</si>
  <si>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</si>
  <si>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</si>
  <si>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</si>
  <si>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</si>
  <si>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</si>
  <si>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</si>
  <si>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</si>
  <si>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</si>
  <si>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</si>
  <si>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</si>
  <si>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</si>
  <si>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</si>
  <si>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</si>
  <si>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</si>
  <si>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</si>
  <si>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</si>
  <si>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</si>
  <si>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</si>
  <si>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</si>
  <si>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</si>
  <si>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</si>
  <si>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</si>
  <si>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</si>
  <si>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</si>
  <si>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</si>
  <si>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</si>
  <si>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</si>
  <si>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</si>
  <si>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</si>
  <si>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</si>
  <si>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</si>
  <si>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</si>
  <si>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</si>
  <si>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</si>
  <si>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</si>
  <si>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</si>
  <si>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</si>
  <si>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</si>
  <si>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</si>
  <si>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</si>
  <si>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</si>
  <si>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</si>
  <si>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</si>
  <si>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</si>
  <si>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</si>
  <si>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</si>
  <si>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</si>
  <si>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</si>
  <si>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</si>
  <si>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</si>
  <si>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</si>
  <si>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</si>
  <si>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</si>
  <si>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</si>
  <si>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</si>
  <si>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</si>
  <si>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</si>
  <si>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</si>
  <si>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</si>
  <si>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</si>
  <si>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</si>
  <si>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</si>
  <si>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</si>
  <si>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</si>
  <si>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</si>
  <si>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</si>
  <si>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</si>
  <si>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</si>
  <si>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</si>
  <si>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</si>
  <si>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</si>
  <si>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</si>
  <si>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</si>
  <si>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</si>
  <si>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</si>
  <si>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</si>
  <si>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</si>
  <si>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</si>
  <si>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</si>
  <si>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</si>
  <si>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</si>
  <si>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</si>
  <si>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</si>
  <si>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</si>
  <si>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</si>
  <si>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</si>
  <si>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</si>
  <si>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</si>
  <si>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</si>
  <si>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</si>
  <si>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</si>
  <si>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</si>
  <si>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</si>
  <si>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</si>
  <si>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</si>
  <si>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</si>
  <si>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</si>
  <si>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</si>
  <si>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</si>
  <si>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</si>
  <si>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</si>
  <si>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</si>
  <si>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</si>
  <si>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</si>
  <si>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</si>
  <si>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</si>
  <si>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</si>
  <si>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</si>
  <si>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</si>
  <si>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</si>
  <si>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</si>
  <si>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</si>
  <si>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</si>
  <si>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</si>
  <si>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</si>
  <si>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</si>
  <si>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</si>
  <si>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</si>
  <si>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</si>
  <si>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</si>
  <si>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</si>
  <si>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</si>
  <si>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</si>
  <si>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</si>
  <si>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</si>
  <si>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</si>
  <si>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</si>
  <si>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</si>
  <si>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</si>
  <si>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</si>
  <si>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</si>
  <si>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</si>
  <si>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</si>
  <si>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</si>
  <si>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</si>
  <si>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</si>
  <si>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</si>
  <si>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</si>
  <si>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</si>
  <si>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</si>
  <si>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</si>
  <si>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</si>
  <si>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</si>
  <si>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</si>
  <si>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</si>
  <si>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</si>
  <si>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</si>
  <si>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</si>
  <si>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</si>
  <si>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</si>
  <si>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</si>
  <si>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</si>
  <si>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</si>
  <si>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</si>
  <si>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</si>
  <si>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</si>
  <si>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</si>
  <si>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</si>
  <si>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</si>
  <si>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</si>
  <si>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</si>
  <si>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</si>
  <si>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</si>
  <si>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</si>
  <si>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</si>
  <si>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</si>
  <si>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</si>
  <si>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</si>
  <si>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</si>
  <si>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</si>
  <si>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</si>
  <si>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</si>
  <si>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</si>
  <si>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</si>
  <si>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</si>
  <si>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</si>
  <si>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</si>
  <si>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</si>
  <si>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</si>
  <si>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</si>
  <si>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</si>
  <si>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</si>
  <si>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</si>
  <si>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</si>
  <si>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</si>
  <si>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</si>
  <si>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</si>
  <si>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</si>
  <si>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</si>
  <si>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</si>
  <si>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</si>
  <si>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</si>
  <si>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</si>
  <si>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</si>
  <si>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</si>
  <si>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</si>
  <si>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</si>
  <si>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</si>
  <si>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</si>
  <si>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</si>
  <si>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</si>
  <si>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</si>
  <si>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</si>
  <si>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</si>
  <si>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</si>
  <si>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</si>
  <si>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</si>
  <si>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</si>
  <si>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</si>
  <si>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</si>
  <si>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</si>
  <si>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</si>
  <si>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</si>
  <si>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</si>
  <si>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</si>
  <si>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</si>
  <si>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</si>
  <si>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</si>
  <si>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</si>
  <si>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</si>
  <si>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</si>
  <si>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</si>
  <si>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</si>
  <si>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</si>
  <si>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</si>
  <si>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</si>
  <si>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</si>
  <si>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</si>
  <si>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</si>
  <si>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</si>
  <si>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</si>
  <si>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</si>
  <si>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</si>
  <si>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</si>
  <si>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</si>
  <si>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</si>
  <si>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</si>
  <si>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</si>
  <si>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</si>
  <si>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</si>
  <si>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</si>
  <si>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</si>
  <si>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</si>
  <si>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</si>
  <si>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</si>
  <si>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</si>
  <si>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</si>
  <si>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</si>
  <si>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</si>
  <si>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</si>
  <si>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</si>
  <si>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</si>
  <si>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</si>
  <si>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</si>
  <si>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</si>
  <si>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</si>
  <si>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</si>
  <si>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</si>
  <si>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</si>
  <si>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</si>
  <si>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</si>
  <si>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</si>
  <si>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</si>
  <si>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</si>
  <si>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</si>
  <si>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</si>
  <si>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</si>
  <si>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</si>
  <si>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</si>
  <si>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</si>
  <si>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</si>
  <si>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</si>
  <si>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</si>
  <si>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</si>
  <si>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</si>
  <si>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</si>
  <si>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</si>
  <si>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</si>
  <si>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</si>
  <si>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</si>
  <si>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</si>
  <si>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</si>
  <si>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</si>
  <si>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</si>
  <si>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</si>
  <si>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</si>
  <si>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</si>
  <si>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</si>
  <si>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</si>
  <si>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</si>
  <si>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</si>
  <si>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</si>
  <si>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</si>
  <si>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</si>
  <si>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</si>
  <si>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</si>
  <si>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</si>
  <si>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</si>
  <si>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</si>
  <si>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</si>
  <si>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</si>
  <si>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</si>
  <si>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</si>
  <si>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</si>
  <si>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</si>
  <si>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</si>
  <si>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</si>
  <si>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</si>
  <si>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</si>
  <si>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</si>
  <si>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</si>
  <si>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</si>
  <si>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</si>
  <si>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</si>
  <si>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</si>
  <si>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</si>
  <si>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</si>
  <si>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</si>
  <si>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</si>
  <si>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</si>
  <si>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</si>
  <si>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</si>
  <si>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</si>
  <si>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</si>
  <si>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</si>
  <si>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</si>
  <si>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</si>
  <si>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</si>
  <si>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</si>
  <si>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</si>
  <si>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</si>
  <si>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</si>
  <si>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</si>
  <si>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</si>
  <si>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</si>
  <si>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</si>
  <si>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</si>
  <si>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</si>
  <si>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</si>
  <si>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</si>
  <si>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</si>
  <si>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</si>
  <si>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</si>
  <si>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</si>
  <si>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</si>
  <si>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</si>
  <si>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</si>
  <si>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</si>
  <si>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</si>
  <si>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</si>
  <si>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</si>
  <si>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</si>
  <si>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</si>
  <si>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</si>
  <si>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</si>
  <si>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</si>
  <si>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</si>
  <si>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</si>
  <si>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</si>
  <si>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</si>
  <si>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</si>
  <si>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</si>
  <si>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</si>
  <si>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</si>
  <si>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</si>
  <si>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</si>
  <si>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</si>
  <si>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</si>
  <si>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</si>
  <si>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</si>
  <si>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</si>
  <si>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</si>
  <si>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</si>
  <si>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</si>
  <si>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</si>
  <si>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</si>
  <si>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</si>
  <si>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</si>
  <si>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</si>
  <si>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</si>
  <si>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</si>
  <si>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</si>
  <si>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</si>
  <si>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</si>
  <si>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</si>
  <si>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</si>
  <si>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</si>
  <si>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</si>
  <si>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</si>
  <si>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</si>
  <si>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</si>
  <si>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</si>
  <si>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</si>
  <si>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</si>
  <si>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</si>
  <si>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</si>
  <si>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</si>
  <si>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</si>
  <si>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</si>
  <si>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</si>
  <si>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</si>
  <si>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</si>
  <si>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</si>
  <si>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</si>
  <si>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</si>
  <si>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</si>
  <si>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</si>
  <si>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</si>
  <si>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</si>
  <si>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</si>
  <si>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</si>
  <si>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</si>
  <si>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</si>
  <si>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</si>
  <si>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</si>
  <si>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</si>
  <si>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</si>
  <si>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</si>
  <si>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</si>
  <si>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</si>
  <si>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</si>
  <si>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</si>
  <si>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</si>
  <si>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</si>
  <si>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</si>
  <si>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</si>
  <si>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</si>
  <si>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</si>
  <si>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</si>
  <si>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</si>
  <si>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</si>
  <si>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</si>
  <si>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</si>
  <si>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</si>
  <si>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</si>
  <si>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</si>
  <si>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</si>
  <si>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</si>
  <si>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</si>
  <si>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</si>
  <si>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</si>
  <si>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</si>
  <si>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</si>
  <si>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</si>
  <si>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</si>
  <si>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</si>
  <si>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</si>
  <si>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</si>
  <si>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</si>
  <si>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</si>
  <si>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</si>
  <si>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</si>
  <si>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</si>
  <si>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</si>
  <si>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</si>
  <si>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</si>
  <si>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</si>
  <si>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</si>
  <si>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</si>
  <si>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</si>
  <si>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</si>
  <si>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</si>
  <si>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</si>
  <si>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</si>
  <si>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</si>
  <si>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</si>
  <si>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</si>
  <si>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</si>
  <si>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</si>
  <si>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</si>
  <si>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</si>
  <si>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</si>
  <si>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</si>
  <si>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</si>
  <si>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</si>
  <si>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</si>
  <si>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</si>
  <si>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</si>
  <si>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</si>
  <si>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</si>
  <si>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</si>
  <si>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</si>
  <si>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</si>
  <si>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</si>
  <si>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</si>
  <si>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</si>
  <si>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</si>
  <si>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</si>
  <si>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</si>
  <si>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</si>
  <si>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</si>
  <si>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</si>
  <si>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</si>
  <si>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</si>
  <si>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</si>
  <si>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</si>
  <si>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</si>
  <si>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</si>
  <si>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</si>
  <si>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</si>
  <si>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</si>
  <si>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</si>
  <si>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</si>
  <si>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</si>
  <si>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</si>
  <si>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</si>
  <si>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</si>
  <si>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</si>
  <si>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</si>
  <si>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</si>
  <si>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</si>
  <si>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</si>
  <si>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</si>
  <si>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</si>
  <si>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</si>
  <si>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</si>
  <si>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</si>
  <si>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</si>
  <si>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</si>
  <si>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</si>
  <si>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</si>
  <si>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</si>
  <si>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</si>
  <si>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</si>
  <si>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</si>
  <si>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</si>
  <si>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</si>
  <si>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</si>
  <si>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</si>
  <si>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</si>
  <si>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</si>
  <si>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</si>
  <si>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</si>
  <si>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</si>
  <si>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</si>
  <si>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</si>
  <si>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</si>
  <si>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</si>
  <si>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</si>
  <si>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</si>
  <si>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</si>
  <si>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</si>
  <si>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</si>
  <si>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</si>
  <si>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</si>
  <si>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</si>
  <si>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</si>
  <si>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</si>
  <si>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</si>
  <si>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</si>
  <si>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</si>
  <si>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</si>
  <si>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</si>
  <si>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</si>
  <si>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</si>
  <si>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</si>
  <si>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</si>
  <si>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</si>
  <si>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</si>
  <si>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</si>
  <si>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</si>
  <si>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</si>
  <si>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</si>
  <si>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</si>
  <si>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</si>
  <si>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</si>
  <si>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</si>
  <si>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</si>
  <si>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</si>
  <si>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</si>
  <si>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</si>
  <si>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</si>
  <si>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</si>
  <si>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</si>
  <si>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</si>
  <si>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</si>
  <si>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</si>
  <si>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</si>
  <si>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</si>
  <si>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</si>
  <si>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</si>
  <si>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</si>
  <si>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</si>
  <si>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</si>
  <si>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</si>
  <si>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</si>
  <si>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</si>
  <si>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</si>
  <si>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</si>
  <si>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</si>
  <si>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</si>
  <si>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</si>
  <si>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</si>
  <si>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</si>
  <si>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</si>
  <si>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</si>
  <si>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</si>
  <si>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</si>
  <si>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</si>
  <si>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</si>
  <si>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</si>
  <si>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</si>
  <si>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</si>
  <si>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</si>
  <si>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</si>
  <si>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</si>
  <si>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</si>
  <si>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</si>
  <si>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</si>
  <si>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</si>
  <si>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</si>
  <si>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</si>
  <si>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</si>
  <si>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</si>
  <si>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</si>
  <si>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</si>
  <si>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</si>
  <si>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</si>
  <si>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</si>
  <si>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</si>
  <si>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</si>
  <si>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</si>
  <si>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</si>
  <si>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</si>
  <si>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</si>
  <si>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</si>
  <si>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</si>
  <si>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</si>
  <si>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</si>
  <si>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</si>
  <si>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</si>
  <si>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</si>
  <si>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</si>
  <si>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</si>
  <si>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</si>
  <si>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</si>
  <si>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</si>
  <si>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</si>
  <si>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</si>
  <si>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</si>
  <si>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</si>
  <si>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</si>
  <si>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</si>
  <si>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</si>
  <si>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</si>
  <si>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</si>
  <si>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</si>
  <si>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</si>
  <si>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</si>
  <si>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</si>
  <si>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</si>
  <si>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</si>
  <si>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</si>
  <si>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</si>
  <si>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</si>
  <si>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</si>
  <si>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</si>
  <si>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</si>
  <si>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</si>
  <si>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</si>
  <si>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</si>
  <si>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</si>
  <si>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</si>
  <si>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</si>
  <si>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</si>
  <si>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</si>
  <si>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</si>
  <si>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</si>
  <si>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</si>
  <si>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</si>
  <si>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</si>
  <si>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</si>
  <si>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</si>
  <si>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</si>
  <si>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</si>
  <si>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</si>
  <si>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</si>
  <si>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</si>
  <si>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</si>
  <si>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</si>
  <si>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</si>
  <si>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</si>
  <si>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</si>
  <si>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</si>
  <si>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</si>
  <si>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</si>
  <si>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</si>
  <si>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</si>
  <si>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</si>
  <si>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</si>
  <si>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</si>
  <si>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</si>
  <si>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</si>
  <si>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</si>
  <si>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</si>
  <si>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</si>
  <si>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</si>
  <si>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</si>
  <si>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</si>
  <si>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</si>
  <si>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</si>
  <si>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</si>
  <si>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</si>
  <si>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</si>
  <si>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</si>
  <si>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</si>
  <si>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</si>
  <si>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</si>
  <si>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</si>
  <si>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</si>
  <si>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</si>
  <si>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</si>
  <si>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</si>
  <si>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</si>
  <si>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</si>
  <si>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</si>
  <si>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</si>
  <si>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</si>
  <si>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</si>
  <si>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</si>
  <si>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</si>
  <si>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</si>
  <si>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</si>
  <si>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</si>
  <si>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</si>
  <si>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</si>
  <si>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</si>
  <si>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</si>
  <si>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</si>
  <si>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</si>
  <si>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</si>
  <si>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</si>
  <si>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</si>
  <si>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</si>
  <si>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</si>
  <si>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</si>
  <si>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</si>
  <si>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</si>
  <si>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</si>
  <si>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</si>
  <si>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</si>
  <si>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</si>
  <si>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</si>
  <si>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</si>
  <si>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</si>
  <si>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</si>
  <si>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</si>
  <si>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</si>
  <si>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</si>
  <si>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</si>
  <si>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</si>
  <si>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</si>
  <si>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</si>
  <si>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</si>
  <si>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</si>
  <si>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</si>
  <si>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</si>
  <si>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</si>
  <si>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</si>
  <si>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</si>
  <si>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</si>
  <si>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</si>
  <si>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</si>
  <si>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</si>
  <si>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</si>
  <si>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</si>
  <si>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</si>
  <si>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</si>
  <si>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</si>
  <si>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</si>
  <si>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</si>
  <si>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</si>
  <si>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</si>
  <si>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</si>
  <si>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</si>
  <si>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</si>
  <si>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</si>
  <si>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</si>
  <si>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</si>
  <si>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</si>
  <si>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</si>
  <si>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</si>
  <si>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</si>
  <si>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</si>
  <si>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</si>
  <si>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</si>
  <si>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</si>
  <si>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</si>
  <si>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</si>
  <si>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</si>
  <si>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</si>
  <si>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</si>
  <si>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</si>
  <si>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</si>
  <si>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</si>
  <si>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</si>
  <si>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</si>
  <si>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</si>
  <si>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</si>
  <si>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</si>
  <si>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</si>
  <si>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</si>
  <si>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</si>
  <si>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</si>
  <si>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</si>
  <si>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</si>
  <si>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</si>
  <si>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</si>
  <si>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</si>
  <si>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</si>
  <si>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</si>
  <si>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</si>
  <si>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</si>
  <si>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</si>
  <si>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</si>
  <si>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</si>
  <si>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</si>
  <si>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</si>
  <si>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</si>
  <si>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</si>
  <si>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</si>
  <si>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</si>
  <si>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</si>
  <si>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</si>
  <si>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</si>
  <si>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</si>
  <si>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</si>
  <si>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</si>
  <si>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</si>
  <si>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</si>
  <si>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</si>
  <si>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</si>
  <si>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</si>
  <si>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</si>
  <si>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</si>
  <si>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</si>
  <si>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</si>
  <si>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</si>
  <si>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</si>
  <si>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</si>
  <si>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</si>
  <si>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</si>
  <si>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</si>
  <si>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</si>
  <si>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</si>
  <si>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</si>
  <si>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</si>
  <si>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</si>
  <si>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</si>
  <si>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</si>
  <si>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</si>
  <si>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</si>
  <si>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</si>
  <si>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</si>
  <si>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</si>
  <si>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</si>
  <si>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</si>
  <si>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</si>
  <si>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</si>
  <si>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</si>
  <si>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</si>
  <si>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</si>
  <si>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</si>
  <si>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</si>
  <si>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</si>
  <si>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</si>
  <si>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</si>
  <si>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</si>
  <si>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</si>
  <si>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</si>
  <si>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</si>
  <si>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</si>
  <si>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</si>
  <si>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</si>
  <si>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</si>
  <si>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</si>
  <si>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</si>
  <si>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</si>
  <si>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</si>
  <si>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</si>
  <si>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</si>
  <si>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</si>
  <si>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</si>
  <si>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</si>
  <si>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</si>
  <si>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</si>
  <si>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</si>
  <si>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</si>
  <si>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</si>
  <si>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</si>
  <si>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</si>
  <si>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</si>
  <si>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</si>
  <si>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</si>
  <si>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</si>
  <si>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</si>
  <si>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</si>
  <si>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</si>
  <si>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</si>
  <si>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</si>
  <si>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</si>
  <si>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</si>
  <si>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</si>
  <si>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</si>
  <si>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</si>
  <si>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</si>
  <si>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</si>
  <si>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</si>
  <si>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</si>
  <si>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</si>
  <si>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</si>
  <si>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</si>
  <si>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</si>
  <si>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</si>
  <si>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</si>
  <si>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</si>
  <si>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</si>
  <si>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</si>
  <si>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</si>
  <si>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</si>
  <si>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</si>
  <si>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</si>
  <si>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</si>
  <si>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</si>
  <si>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</si>
  <si>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</si>
  <si>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</si>
  <si>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</si>
  <si>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</si>
  <si>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</si>
  <si>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</si>
  <si>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</si>
  <si>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</si>
  <si>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</si>
  <si>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</si>
  <si>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</si>
  <si>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</si>
  <si>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</si>
  <si>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</si>
  <si>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</si>
  <si>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</si>
  <si>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</si>
  <si>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</si>
  <si>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</si>
  <si>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</si>
  <si>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</si>
  <si>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</si>
  <si>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</si>
  <si>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</si>
  <si>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</si>
  <si>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</si>
  <si>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</si>
  <si>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</si>
  <si>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</si>
  <si>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</si>
  <si>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</si>
  <si>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</si>
  <si>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</si>
  <si>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</si>
  <si>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</si>
  <si>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</si>
  <si>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</si>
  <si>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</si>
  <si>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</si>
  <si>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</si>
  <si>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</si>
  <si>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</si>
  <si>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</si>
  <si>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</si>
  <si>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</si>
  <si>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</si>
  <si>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</si>
  <si>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</si>
  <si>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</si>
  <si>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</si>
  <si>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</si>
  <si>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</si>
  <si>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</si>
  <si>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</si>
  <si>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</si>
  <si>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</si>
  <si>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</si>
  <si>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</si>
  <si>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</si>
  <si>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</si>
  <si>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</si>
  <si>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</si>
  <si>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</si>
  <si>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</si>
  <si>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</si>
  <si>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</si>
  <si>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</si>
  <si>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</si>
  <si>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</si>
  <si>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</si>
  <si>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</si>
  <si>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</si>
  <si>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</si>
  <si>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</si>
  <si>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</si>
  <si>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</si>
  <si>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</si>
  <si>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</si>
  <si>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</si>
  <si>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</si>
  <si>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</si>
  <si>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</si>
  <si>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</si>
  <si>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</si>
  <si>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</si>
  <si>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</si>
  <si>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</si>
  <si>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</si>
  <si>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</si>
  <si>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</si>
  <si>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</si>
  <si>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</si>
  <si>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</si>
  <si>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</si>
  <si>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</si>
  <si>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</si>
  <si>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</si>
  <si>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</si>
  <si>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</si>
  <si>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</si>
  <si>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</si>
  <si>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</si>
  <si>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</si>
  <si>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</si>
  <si>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</si>
  <si>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</si>
  <si>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</si>
  <si>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</si>
  <si>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</si>
  <si>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</si>
  <si>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</si>
  <si>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</si>
  <si>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</si>
  <si>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</si>
  <si>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</si>
  <si>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</si>
  <si>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</si>
  <si>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</si>
  <si>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</si>
  <si>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</si>
  <si>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</si>
  <si>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</si>
  <si>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</si>
  <si>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</si>
  <si>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</si>
  <si>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</si>
  <si>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</si>
  <si>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</si>
  <si>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</si>
  <si>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</si>
  <si>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</si>
  <si>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</si>
  <si>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</si>
  <si>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</si>
  <si>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</si>
  <si>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</si>
  <si>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</si>
  <si>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</si>
  <si>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</si>
  <si>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</si>
  <si>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</si>
  <si>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</si>
  <si>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</si>
  <si>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</si>
  <si>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</si>
  <si>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</si>
  <si>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</si>
  <si>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</si>
  <si>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</si>
  <si>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</si>
  <si>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</si>
  <si>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</si>
  <si>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</si>
  <si>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</si>
  <si>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</si>
  <si>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</si>
  <si>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</si>
  <si>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</si>
  <si>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</si>
  <si>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</si>
  <si>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</si>
  <si>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</si>
  <si>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</si>
  <si>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</si>
  <si>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</si>
  <si>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</si>
  <si>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</si>
  <si>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</si>
  <si>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</si>
  <si>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</si>
  <si>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</si>
  <si>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</si>
  <si>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</si>
  <si>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</si>
  <si>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</si>
  <si>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</si>
  <si>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</si>
  <si>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</si>
  <si>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</si>
  <si>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</si>
  <si>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</si>
  <si>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</si>
  <si>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</si>
  <si>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</si>
  <si>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</si>
  <si>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</si>
  <si>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</si>
  <si>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</si>
  <si>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</si>
  <si>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</si>
  <si>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</si>
  <si>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</si>
  <si>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</si>
  <si>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</si>
  <si>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</si>
  <si>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</si>
  <si>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</si>
  <si>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</si>
  <si>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</si>
  <si>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</si>
  <si>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</si>
  <si>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</si>
  <si>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</si>
  <si>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</si>
  <si>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</si>
  <si>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</si>
  <si>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</si>
  <si>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</si>
  <si>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</si>
  <si>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</si>
  <si>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</si>
  <si>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</si>
  <si>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</si>
  <si>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</si>
  <si>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</si>
  <si>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</si>
  <si>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</si>
  <si>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</si>
  <si>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</si>
  <si>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</si>
  <si>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</si>
  <si>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</si>
  <si>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</si>
  <si>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</si>
  <si>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</si>
  <si>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</si>
  <si>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</si>
  <si>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</si>
  <si>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</si>
  <si>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</si>
  <si>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</si>
  <si>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</si>
  <si>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</si>
  <si>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</si>
  <si>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</si>
  <si>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</si>
  <si>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</si>
  <si>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</si>
  <si>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</si>
  <si>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</si>
  <si>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</si>
  <si>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</si>
  <si>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</si>
  <si>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</si>
  <si>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</si>
  <si>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</si>
  <si>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</si>
  <si>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</si>
  <si>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</si>
  <si>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</si>
  <si>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</si>
  <si>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</si>
  <si>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</si>
  <si>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</si>
  <si>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</si>
  <si>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</si>
  <si>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</si>
  <si>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</si>
  <si>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</si>
  <si>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</si>
  <si>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</si>
  <si>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</si>
  <si>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</si>
  <si>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</si>
  <si>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</si>
  <si>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</si>
  <si>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</si>
  <si>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</si>
  <si>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</si>
  <si>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</si>
  <si>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</si>
  <si>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</si>
  <si>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</si>
  <si>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</si>
  <si>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</si>
  <si>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</si>
  <si>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</si>
  <si>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</si>
  <si>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</si>
  <si>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</si>
  <si>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</si>
  <si>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</si>
  <si>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</si>
  <si>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</si>
  <si>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</si>
  <si>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</si>
  <si>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</si>
  <si>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</si>
  <si>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</si>
  <si>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</si>
  <si>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</si>
  <si>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</si>
  <si>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</si>
  <si>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</si>
  <si>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</si>
  <si>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</si>
  <si>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</si>
  <si>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</si>
  <si>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</si>
  <si>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</si>
  <si>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</si>
  <si>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</si>
  <si>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</si>
  <si>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</si>
  <si>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</si>
  <si>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</si>
  <si>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</si>
  <si>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</si>
  <si>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</si>
  <si>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</si>
  <si>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</si>
  <si>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</si>
  <si>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</si>
  <si>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</si>
  <si>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</si>
  <si>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</si>
  <si>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</si>
  <si>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</si>
  <si>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</si>
  <si>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</si>
  <si>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</si>
  <si>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</si>
  <si>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</si>
  <si>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</si>
  <si>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</si>
  <si>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</si>
  <si>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</si>
  <si>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</si>
  <si>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</si>
  <si>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</si>
  <si>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</si>
  <si>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</si>
  <si>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</si>
  <si>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</si>
  <si>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</si>
  <si>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</si>
  <si>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</si>
  <si>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</si>
  <si>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</si>
  <si>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</si>
  <si>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</si>
  <si>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</si>
  <si>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</si>
  <si>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</si>
  <si>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</si>
  <si>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</si>
  <si>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</si>
  <si>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</si>
  <si>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</si>
  <si>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</si>
  <si>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</si>
  <si>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</si>
  <si>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</si>
  <si>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</si>
  <si>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</si>
  <si>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</si>
  <si>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</si>
  <si>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</si>
  <si>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</si>
  <si>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</si>
  <si>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</si>
  <si>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</si>
  <si>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</si>
  <si>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</si>
  <si>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</si>
  <si>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</si>
  <si>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</si>
  <si>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</si>
  <si>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</si>
  <si>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</si>
  <si>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</si>
  <si>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</si>
  <si>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</si>
  <si>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</si>
  <si>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</si>
  <si>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</si>
  <si>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</si>
  <si>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</si>
  <si>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</si>
  <si>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</si>
  <si>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</si>
  <si>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</si>
  <si>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</si>
  <si>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</si>
  <si>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</si>
  <si>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</si>
  <si>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</si>
  <si>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</si>
  <si>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</si>
  <si>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</si>
  <si>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</si>
  <si>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</si>
  <si>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</si>
  <si>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</si>
  <si>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</si>
  <si>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</si>
  <si>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</si>
  <si>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</si>
  <si>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</si>
  <si>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</si>
  <si>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</si>
  <si>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</si>
  <si>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</si>
  <si>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</si>
  <si>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</si>
  <si>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</si>
  <si>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</si>
  <si>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</si>
  <si>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</si>
  <si>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</si>
  <si>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</si>
  <si>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</si>
  <si>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</si>
  <si>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</si>
  <si>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</si>
  <si>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</si>
  <si>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</si>
  <si>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</si>
  <si>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</si>
  <si>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</si>
  <si>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</si>
  <si>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</si>
  <si>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</si>
  <si>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</si>
  <si>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</si>
  <si>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</si>
  <si>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</si>
  <si>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</si>
  <si>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</si>
  <si>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</si>
  <si>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</si>
  <si>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</si>
  <si>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</si>
  <si>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</si>
  <si>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</si>
  <si>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</si>
  <si>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</si>
  <si>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</si>
  <si>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</si>
  <si>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</si>
  <si>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</si>
  <si>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</si>
  <si>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</si>
  <si>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</si>
  <si>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</si>
  <si>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</si>
  <si>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</si>
  <si>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</si>
  <si>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</si>
  <si>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</si>
  <si>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</si>
  <si>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</si>
  <si>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</si>
  <si>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</si>
  <si>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</si>
  <si>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</si>
  <si>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</si>
  <si>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</si>
  <si>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</si>
  <si>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</si>
  <si>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</si>
  <si>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</si>
  <si>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</si>
  <si>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</si>
  <si>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</si>
  <si>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</si>
  <si>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</si>
  <si>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</si>
  <si>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</si>
  <si>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</si>
  <si>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</si>
  <si>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</si>
  <si>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</si>
  <si>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</si>
  <si>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</si>
  <si>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</si>
  <si>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</si>
  <si>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</si>
  <si>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</si>
  <si>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</si>
  <si>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</si>
  <si>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</si>
  <si>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</si>
  <si>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</si>
  <si>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</si>
  <si>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</si>
  <si>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</si>
  <si>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</si>
  <si>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</si>
  <si>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</si>
  <si>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</si>
  <si>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</si>
  <si>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</si>
  <si>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</si>
  <si>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</si>
  <si>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</si>
  <si>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</si>
  <si>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</si>
  <si>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</si>
  <si>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</si>
  <si>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</si>
  <si>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</si>
  <si>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</si>
  <si>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</si>
  <si>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</si>
  <si>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</si>
  <si>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</si>
  <si>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</si>
  <si>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</si>
  <si>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</si>
  <si>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</si>
  <si>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</si>
  <si>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</si>
  <si>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</si>
  <si>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</si>
  <si>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</si>
  <si>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</si>
  <si>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</si>
  <si>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</si>
  <si>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</si>
  <si>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</si>
  <si>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</si>
  <si>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</si>
  <si>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</si>
  <si>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</si>
  <si>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</si>
  <si>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</si>
  <si>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</si>
  <si>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</si>
  <si>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</si>
  <si>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</si>
  <si>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</si>
  <si>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</si>
  <si>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</si>
  <si>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</si>
  <si>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</si>
  <si>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</si>
  <si>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</si>
  <si>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</si>
  <si>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</si>
  <si>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</si>
  <si>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</si>
  <si>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</si>
  <si>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</si>
  <si>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</si>
  <si>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</si>
  <si>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</si>
  <si>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</si>
  <si>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</si>
  <si>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</si>
  <si>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</si>
  <si>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</si>
  <si>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</si>
  <si>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</si>
  <si>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</si>
  <si>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</si>
  <si>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</si>
  <si>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</si>
  <si>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</si>
  <si>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</si>
  <si>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</si>
  <si>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</si>
  <si>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</si>
  <si>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</si>
  <si>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</si>
  <si>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</si>
  <si>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</si>
  <si>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</si>
  <si>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</si>
  <si>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</si>
  <si>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</si>
  <si>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</si>
  <si>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</si>
  <si>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</si>
  <si>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</si>
  <si>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</si>
  <si>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</si>
  <si>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</si>
  <si>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</si>
  <si>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</si>
  <si>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</si>
  <si>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</si>
  <si>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</si>
  <si>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</si>
  <si>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</si>
  <si>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</si>
  <si>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</si>
  <si>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</si>
  <si>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</si>
  <si>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</si>
  <si>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</si>
  <si>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</si>
  <si>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</si>
  <si>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</si>
  <si>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</si>
  <si>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</si>
  <si>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</si>
  <si>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</si>
  <si>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</si>
  <si>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</si>
  <si>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</si>
  <si>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</si>
  <si>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</si>
  <si>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</si>
  <si>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</si>
  <si>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</si>
  <si>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</si>
  <si>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</si>
  <si>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</si>
  <si>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</si>
  <si>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</si>
  <si>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</si>
  <si>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</si>
  <si>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</si>
  <si>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</si>
  <si>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</si>
  <si>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</si>
  <si>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</si>
  <si>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</si>
  <si>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</si>
  <si>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</si>
  <si>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</si>
  <si>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</si>
  <si>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</si>
  <si>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</si>
  <si>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</si>
  <si>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</si>
  <si>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</si>
  <si>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</si>
  <si>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</si>
  <si>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</si>
  <si>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</si>
  <si>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</si>
  <si>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</si>
  <si>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</si>
  <si>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</si>
  <si>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</si>
  <si>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</si>
  <si>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</si>
  <si>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</si>
  <si>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</si>
  <si>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</si>
  <si>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</si>
  <si>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</si>
  <si>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</si>
  <si>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</si>
  <si>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</si>
  <si>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</si>
  <si>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</si>
  <si>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</si>
  <si>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</si>
  <si>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</si>
  <si>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</si>
  <si>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</si>
  <si>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</si>
  <si>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</si>
  <si>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</si>
  <si>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</si>
  <si>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</si>
  <si>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</si>
  <si>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</si>
  <si>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</si>
  <si>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</si>
  <si>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</si>
  <si>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</si>
  <si>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</si>
  <si>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</si>
  <si>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</si>
  <si>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</si>
  <si>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</si>
  <si>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</si>
  <si>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</si>
  <si>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</si>
  <si>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</si>
  <si>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</si>
  <si>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</si>
  <si>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</si>
  <si>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</si>
  <si>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</si>
  <si>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</si>
  <si>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</si>
  <si>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</si>
  <si>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</si>
  <si>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</si>
  <si>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</si>
  <si>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</si>
  <si>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</si>
  <si>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</si>
  <si>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</si>
  <si>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</si>
  <si>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</si>
  <si>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</si>
  <si>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</si>
  <si>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</si>
  <si>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</si>
  <si>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</si>
  <si>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</si>
  <si>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</si>
  <si>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</si>
  <si>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</si>
  <si>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</si>
  <si>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</si>
  <si>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</si>
  <si>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</si>
  <si>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</si>
  <si>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</si>
  <si>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</si>
  <si>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</si>
  <si>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</si>
  <si>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</si>
  <si>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</si>
  <si>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</si>
  <si>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</si>
  <si>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</si>
  <si>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</si>
  <si>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</si>
  <si>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</si>
  <si>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</si>
  <si>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</si>
  <si>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</si>
  <si>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</si>
  <si>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</si>
  <si>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</si>
  <si>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</si>
  <si>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</si>
  <si>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</si>
  <si>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</si>
  <si>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</si>
  <si>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</si>
  <si>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</si>
  <si>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</si>
  <si>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</si>
  <si>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</si>
  <si>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</si>
  <si>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</si>
  <si>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</si>
  <si>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</si>
  <si>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</si>
  <si>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</si>
  <si>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</si>
  <si>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</si>
  <si>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</si>
  <si>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</si>
  <si>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</si>
  <si>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</si>
  <si>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</si>
  <si>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</si>
  <si>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</si>
  <si>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</si>
  <si>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</si>
  <si>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</si>
  <si>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</si>
  <si>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</si>
  <si>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</si>
  <si>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</si>
  <si>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</si>
  <si>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</si>
  <si>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</si>
  <si>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</si>
  <si>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</si>
  <si>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</si>
  <si>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</si>
  <si>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</si>
  <si>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</si>
  <si>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</si>
  <si>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</si>
  <si>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</si>
  <si>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</si>
  <si>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</si>
  <si>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</si>
  <si>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</si>
  <si>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</si>
  <si>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</si>
  <si>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</si>
  <si>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</si>
  <si>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</si>
  <si>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</si>
  <si>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</si>
  <si>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</si>
  <si>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</si>
  <si>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</si>
  <si>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</si>
  <si>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</si>
  <si>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</si>
  <si>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</si>
  <si>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</si>
  <si>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</si>
  <si>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</si>
  <si>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</si>
  <si>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</si>
  <si>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</si>
  <si>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</si>
  <si>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</si>
  <si>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</si>
  <si>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</si>
  <si>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</si>
  <si>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</si>
  <si>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</si>
  <si>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</si>
  <si>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</si>
  <si>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</si>
  <si>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</si>
  <si>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</si>
  <si>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</si>
  <si>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</si>
  <si>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</si>
  <si>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</si>
  <si>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</si>
  <si>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</si>
  <si>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</si>
  <si>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</si>
  <si>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</si>
  <si>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</si>
  <si>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</si>
  <si>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</si>
  <si>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</si>
  <si>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</si>
  <si>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</si>
  <si>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</si>
  <si>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</si>
  <si>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</si>
  <si>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</si>
  <si>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</si>
  <si>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</si>
  <si>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</si>
  <si>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</si>
  <si>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</si>
  <si>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</si>
  <si>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</si>
  <si>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</si>
  <si>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</si>
  <si>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</si>
  <si>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</si>
  <si>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</si>
  <si>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</si>
  <si>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</si>
  <si>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</si>
  <si>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</si>
  <si>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</si>
  <si>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</si>
  <si>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</si>
  <si>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</si>
  <si>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</si>
  <si>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</si>
  <si>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</si>
  <si>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</si>
  <si>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</si>
  <si>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</si>
  <si>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</si>
  <si>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</si>
  <si>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</si>
  <si>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</si>
  <si>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</si>
  <si>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</si>
  <si>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</si>
  <si>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</si>
  <si>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</si>
  <si>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</si>
  <si>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</si>
  <si>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</si>
  <si>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</si>
  <si>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</si>
  <si>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</si>
  <si>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</si>
  <si>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</si>
  <si>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</si>
  <si>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</si>
  <si>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</si>
  <si>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</si>
  <si>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</si>
  <si>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</si>
  <si>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</si>
  <si>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</si>
  <si>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</si>
  <si>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</si>
  <si>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</si>
  <si>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</si>
  <si>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</si>
  <si>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</si>
  <si>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</si>
  <si>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</si>
  <si>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</si>
  <si>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</si>
  <si>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</si>
  <si>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</si>
  <si>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</si>
  <si>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</si>
  <si>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</si>
  <si>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</si>
  <si>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</si>
  <si>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</si>
  <si>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</si>
  <si>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</si>
  <si>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</si>
  <si>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</si>
  <si>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</si>
  <si>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</si>
  <si>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</si>
  <si>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</si>
  <si>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</si>
  <si>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</si>
  <si>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</si>
  <si>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</si>
  <si>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</si>
  <si>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</si>
  <si>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</si>
  <si>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</si>
  <si>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</si>
  <si>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</si>
  <si>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</si>
  <si>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</si>
  <si>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</si>
  <si>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</si>
  <si>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</si>
  <si>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</si>
  <si>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</si>
  <si>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</si>
  <si>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</si>
  <si>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</si>
  <si>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</si>
  <si>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</si>
  <si>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</si>
  <si>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</si>
  <si>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</si>
  <si>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</si>
  <si>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</si>
  <si>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</si>
  <si>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</si>
  <si>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</si>
  <si>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</si>
  <si>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</si>
  <si>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</si>
  <si>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</si>
  <si>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</si>
  <si>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</si>
  <si>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</si>
  <si>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</si>
  <si>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</si>
  <si>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</si>
  <si>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</si>
  <si>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</si>
  <si>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</si>
  <si>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</si>
  <si>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</si>
  <si>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</si>
  <si>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</si>
  <si>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</si>
  <si>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</si>
  <si>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</si>
  <si>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</si>
  <si>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</si>
  <si>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</si>
  <si>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</si>
  <si>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</si>
  <si>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</si>
  <si>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</si>
  <si>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</si>
  <si>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</si>
  <si>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</si>
  <si>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</si>
  <si>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</si>
  <si>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</si>
  <si>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</si>
  <si>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</si>
  <si>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</si>
  <si>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</si>
  <si>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</si>
  <si>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</si>
  <si>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</si>
  <si>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</si>
  <si>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</si>
  <si>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</si>
  <si>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</si>
  <si>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</si>
  <si>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</si>
  <si>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</si>
  <si>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</si>
  <si>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</si>
  <si>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</si>
  <si>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</si>
  <si>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</si>
  <si>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</si>
  <si>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</si>
  <si>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</si>
  <si>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</si>
  <si>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</si>
  <si>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</si>
  <si>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</si>
  <si>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</si>
  <si>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</si>
  <si>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</si>
  <si>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</si>
  <si>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</si>
  <si>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</si>
  <si>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</si>
  <si>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</si>
  <si>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</si>
  <si>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</si>
  <si>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</si>
  <si>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</si>
  <si>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</si>
  <si>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</si>
  <si>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</si>
  <si>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</si>
  <si>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</si>
  <si>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</si>
  <si>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</si>
  <si>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</si>
  <si>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</si>
  <si>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</si>
  <si>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</si>
  <si>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</si>
  <si>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</si>
  <si>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</si>
  <si>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</si>
  <si>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</si>
  <si>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</si>
  <si>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</si>
  <si>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</si>
  <si>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</si>
  <si>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</si>
  <si>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</si>
  <si>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</si>
  <si>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</si>
  <si>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</si>
  <si>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</si>
  <si>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</si>
  <si>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</si>
  <si>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</si>
  <si>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</si>
  <si>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</si>
  <si>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</si>
  <si>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</si>
  <si>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</si>
  <si>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</si>
  <si>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</si>
  <si>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</si>
  <si>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</si>
  <si>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</si>
  <si>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</si>
  <si>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</si>
  <si>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</si>
  <si>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</si>
  <si>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</si>
  <si>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</si>
  <si>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</si>
  <si>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</si>
  <si>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</si>
  <si>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</si>
  <si>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</si>
  <si>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</si>
  <si>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</si>
  <si>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</si>
  <si>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</si>
  <si>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</si>
  <si>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</si>
  <si>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</si>
  <si>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</si>
  <si>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</si>
  <si>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</si>
  <si>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</si>
  <si>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</si>
  <si>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</si>
  <si>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</si>
  <si>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</si>
  <si>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</si>
  <si>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</si>
  <si>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</si>
  <si>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</si>
  <si>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</si>
  <si>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</si>
  <si>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</si>
  <si>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</si>
  <si>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</si>
  <si>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</si>
  <si>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</si>
  <si>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</si>
  <si>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</si>
  <si>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</si>
  <si>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</si>
  <si>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</si>
  <si>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</si>
  <si>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</si>
  <si>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</si>
  <si>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</si>
  <si>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</si>
  <si>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</si>
  <si>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</si>
  <si>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</si>
  <si>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</si>
  <si>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</si>
  <si>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</si>
  <si>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</si>
  <si>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</si>
  <si>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</si>
  <si>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</si>
  <si>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</si>
  <si>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</si>
  <si>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</si>
  <si>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</si>
  <si>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</si>
  <si>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</si>
  <si>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</si>
  <si>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</si>
  <si>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</si>
  <si>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</si>
  <si>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</si>
  <si>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</si>
  <si>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</si>
  <si>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</si>
  <si>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</si>
  <si>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</si>
  <si>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</si>
  <si>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</si>
  <si>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</si>
  <si>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</si>
  <si>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</si>
  <si>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</si>
  <si>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</si>
  <si>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</si>
  <si>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</si>
  <si>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</si>
  <si>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</si>
  <si>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</si>
  <si>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</si>
  <si>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</si>
  <si>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</si>
  <si>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</si>
  <si>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</si>
  <si>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</si>
  <si>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</si>
  <si>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</si>
  <si>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</si>
  <si>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</si>
  <si>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</si>
  <si>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</si>
  <si>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</si>
  <si>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</si>
  <si>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</si>
  <si>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</si>
  <si>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</si>
  <si>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</si>
  <si>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</si>
  <si>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</si>
  <si>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</si>
  <si>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</si>
  <si>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</si>
  <si>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</si>
  <si>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</si>
  <si>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</si>
  <si>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</si>
  <si>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</si>
  <si>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</si>
  <si>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</si>
  <si>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</si>
  <si>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</si>
  <si>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</si>
  <si>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</si>
  <si>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</si>
  <si>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</si>
  <si>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</si>
  <si>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</si>
  <si>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</si>
  <si>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</si>
  <si>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</si>
  <si>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</si>
  <si>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</si>
  <si>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</si>
  <si>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</si>
  <si>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</si>
  <si>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</si>
  <si>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</si>
  <si>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</si>
  <si>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</si>
  <si>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</si>
  <si>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</si>
  <si>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</si>
  <si>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</si>
  <si>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</si>
  <si>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</si>
  <si>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</si>
  <si>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</si>
  <si>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</si>
  <si>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</si>
  <si>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</si>
  <si>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</si>
  <si>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</si>
  <si>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</si>
  <si>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</si>
  <si>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</si>
  <si>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</si>
  <si>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</si>
  <si>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</si>
  <si>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</si>
  <si>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</si>
  <si>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</si>
  <si>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</si>
  <si>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</si>
  <si>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</si>
  <si>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</si>
  <si>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</si>
  <si>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</si>
  <si>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</si>
  <si>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</si>
  <si>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</si>
  <si>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</si>
  <si>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</si>
  <si>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</si>
  <si>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</si>
  <si>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</si>
  <si>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</si>
  <si>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</si>
  <si>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</si>
  <si>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</si>
  <si>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</si>
  <si>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</si>
  <si>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</si>
  <si>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</si>
  <si>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</si>
  <si>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</si>
  <si>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</si>
  <si>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</si>
  <si>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</si>
  <si>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</si>
  <si>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</si>
  <si>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</si>
  <si>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</si>
  <si>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</si>
  <si>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</si>
  <si>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</si>
  <si>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</si>
  <si>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</si>
  <si>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</si>
  <si>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</si>
  <si>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</si>
  <si>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</si>
  <si>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</si>
  <si>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</si>
  <si>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</si>
  <si>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</si>
  <si>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</si>
  <si>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</si>
  <si>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</si>
  <si>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</si>
  <si>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</si>
  <si>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</si>
  <si>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</si>
  <si>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</si>
  <si>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</si>
  <si>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</si>
  <si>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</si>
  <si>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</si>
  <si>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</si>
  <si>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</si>
  <si>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</si>
  <si>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</si>
  <si>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</si>
  <si>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</si>
  <si>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</si>
  <si>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</si>
  <si>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</si>
  <si>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</si>
  <si>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</si>
  <si>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</si>
  <si>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</si>
  <si>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</si>
  <si>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</si>
  <si>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</si>
  <si>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</si>
  <si>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</si>
  <si>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</si>
  <si>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</si>
  <si>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</si>
  <si>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</si>
  <si>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</si>
  <si>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</si>
  <si>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</si>
  <si>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</si>
  <si>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</si>
  <si>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</si>
  <si>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</si>
  <si>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</si>
  <si>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</si>
  <si>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</si>
  <si>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</si>
  <si>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</si>
  <si>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</si>
  <si>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</si>
  <si>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</si>
  <si>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</si>
  <si>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</si>
  <si>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</si>
  <si>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</si>
  <si>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</si>
  <si>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</si>
  <si>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</si>
  <si>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</si>
  <si>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</si>
  <si>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</si>
  <si>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</si>
  <si>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</si>
  <si>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</si>
  <si>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</si>
  <si>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</si>
  <si>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</si>
  <si>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</si>
  <si>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</si>
  <si>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</si>
  <si>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</si>
  <si>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</si>
  <si>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</si>
  <si>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</si>
  <si>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</si>
  <si>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</si>
  <si>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</si>
  <si>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</si>
  <si>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</si>
  <si>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</si>
  <si>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</si>
  <si>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</si>
  <si>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</si>
  <si>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</si>
  <si>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</si>
  <si>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</si>
  <si>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</si>
  <si>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</si>
  <si>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</si>
  <si>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</si>
  <si>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</si>
  <si>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</si>
  <si>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</si>
  <si>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</si>
  <si>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</si>
  <si>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</si>
  <si>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</si>
  <si>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</si>
  <si>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</si>
  <si>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</si>
  <si>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</si>
  <si>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</si>
  <si>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</si>
  <si>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</si>
  <si>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</si>
  <si>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</si>
  <si>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</si>
  <si>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</si>
  <si>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</si>
  <si>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</si>
  <si>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</si>
  <si>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</si>
  <si>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</si>
  <si>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</si>
  <si>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</si>
  <si>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</si>
  <si>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</si>
  <si>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</si>
  <si>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</si>
  <si>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</si>
  <si>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</si>
  <si>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</si>
  <si>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</si>
  <si>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</si>
  <si>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</si>
  <si>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</si>
  <si>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</si>
  <si>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</si>
  <si>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</si>
  <si>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</si>
  <si>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</si>
  <si>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</si>
  <si>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</si>
  <si>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</si>
  <si>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</si>
  <si>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</si>
  <si>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</si>
  <si>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</si>
  <si>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</si>
  <si>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</si>
  <si>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</si>
  <si>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</si>
  <si>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</si>
  <si>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</si>
  <si>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</si>
  <si>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</si>
  <si>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</si>
  <si>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</si>
  <si>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</si>
  <si>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</si>
  <si>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</si>
  <si>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</si>
  <si>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</si>
  <si>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</si>
  <si>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</si>
  <si>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</si>
  <si>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</si>
  <si>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</si>
  <si>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</si>
  <si>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</si>
  <si>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</si>
  <si>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</si>
  <si>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</si>
  <si>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</si>
  <si>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</si>
  <si>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</si>
  <si>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</si>
  <si>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</si>
  <si>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</si>
  <si>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</si>
  <si>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</si>
  <si>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</si>
  <si>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</si>
  <si>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</si>
  <si>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</si>
  <si>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</si>
  <si>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</si>
  <si>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</si>
  <si>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</si>
  <si>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</si>
  <si>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</si>
  <si>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</si>
  <si>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</si>
  <si>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</si>
  <si>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</si>
  <si>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</si>
  <si>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</si>
  <si>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</si>
  <si>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</si>
  <si>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</si>
  <si>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</si>
  <si>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</si>
  <si>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</si>
  <si>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</si>
  <si>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</si>
  <si>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</si>
  <si>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</si>
  <si>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</si>
  <si>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</si>
  <si>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</si>
  <si>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</si>
  <si>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</si>
  <si>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</si>
  <si>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</si>
  <si>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</si>
  <si>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</si>
  <si>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</si>
  <si>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</si>
  <si>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</si>
  <si>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</si>
  <si>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</si>
  <si>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</si>
  <si>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</si>
  <si>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</si>
  <si>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</si>
  <si>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</si>
  <si>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</si>
  <si>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</si>
  <si>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</si>
  <si>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</si>
  <si>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</si>
  <si>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</si>
  <si>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</si>
  <si>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</si>
  <si>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</si>
  <si>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</si>
  <si>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</si>
  <si>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</si>
  <si>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</si>
  <si>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</si>
  <si>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</si>
  <si>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</si>
  <si>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</si>
  <si>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</si>
  <si>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</si>
  <si>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</si>
  <si>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</si>
  <si>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</si>
  <si>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</si>
  <si>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</si>
  <si>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</si>
  <si>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</si>
  <si>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</si>
  <si>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</si>
  <si>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</si>
  <si>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</si>
  <si>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</si>
  <si>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</si>
  <si>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</si>
  <si>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</si>
  <si>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</si>
  <si>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</si>
  <si>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</si>
  <si>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</si>
  <si>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</si>
  <si>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</si>
  <si>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</si>
  <si>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</si>
  <si>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</si>
  <si>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</si>
  <si>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</si>
  <si>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</si>
  <si>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</si>
  <si>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</si>
  <si>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</si>
  <si>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</si>
  <si>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</si>
  <si>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</si>
  <si>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</si>
  <si>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</si>
  <si>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</si>
  <si>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</si>
  <si>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</si>
  <si>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</si>
  <si>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</si>
  <si>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</si>
  <si>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</si>
  <si>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</si>
  <si>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</si>
  <si>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</si>
  <si>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</si>
  <si>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</si>
  <si>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</si>
  <si>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</si>
  <si>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</si>
  <si>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</si>
  <si>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</si>
  <si>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</si>
  <si>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</si>
  <si>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</si>
  <si>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</si>
  <si>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</si>
  <si>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</si>
  <si>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</si>
  <si>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</si>
  <si>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</si>
  <si>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</si>
  <si>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</si>
  <si>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</si>
  <si>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</si>
  <si>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</si>
  <si>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</si>
  <si>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</si>
  <si>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</si>
  <si>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</si>
  <si>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</si>
  <si>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</si>
  <si>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</si>
  <si>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</si>
  <si>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</si>
  <si>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</si>
  <si>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</si>
  <si>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</si>
  <si>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</si>
  <si>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</si>
  <si>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</si>
  <si>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</si>
  <si>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</si>
  <si>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</si>
  <si>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</si>
  <si>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</si>
  <si>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</si>
  <si>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</si>
  <si>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</si>
  <si>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</si>
  <si>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</si>
  <si>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</si>
  <si>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</si>
  <si>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</si>
  <si>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</si>
  <si>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</si>
  <si>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</si>
  <si>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</si>
  <si>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</si>
  <si>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</si>
  <si>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</si>
  <si>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</si>
  <si>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</si>
  <si>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</si>
  <si>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</si>
  <si>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</si>
  <si>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</si>
  <si>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</si>
  <si>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</si>
  <si>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</si>
  <si>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</si>
  <si>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</si>
  <si>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</si>
  <si>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</si>
  <si>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</si>
  <si>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</si>
  <si>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</si>
  <si>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</si>
  <si>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</si>
  <si>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</si>
  <si>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</si>
  <si>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</si>
  <si>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</si>
  <si>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</si>
  <si>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</si>
  <si>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</si>
  <si>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</si>
  <si>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</si>
  <si>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</si>
  <si>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</si>
  <si>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</si>
  <si>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</si>
  <si>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</si>
  <si>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</si>
  <si>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</si>
  <si>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</si>
  <si>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</si>
  <si>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</si>
  <si>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</si>
  <si>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</si>
  <si>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</si>
  <si>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</si>
  <si>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</si>
  <si>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</si>
  <si>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</si>
  <si>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</si>
  <si>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</si>
  <si>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</si>
  <si>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</si>
  <si>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</si>
  <si>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</si>
  <si>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</si>
  <si>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</si>
  <si>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</si>
  <si>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</si>
  <si>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</si>
  <si>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</si>
  <si>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</si>
  <si>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</si>
  <si>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</si>
  <si>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</si>
  <si>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</si>
  <si>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</si>
  <si>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</si>
  <si>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</si>
  <si>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</si>
  <si>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</si>
  <si>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</si>
  <si>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</si>
  <si>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</si>
  <si>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</si>
  <si>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</si>
  <si>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</si>
  <si>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</si>
  <si>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</si>
  <si>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</si>
  <si>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</si>
  <si>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</si>
  <si>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</si>
  <si>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</si>
  <si>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</si>
  <si>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</si>
  <si>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</si>
  <si>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</si>
  <si>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</si>
  <si>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</si>
  <si>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</si>
  <si>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</si>
  <si>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</si>
  <si>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</si>
  <si>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</si>
  <si>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</si>
  <si>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</si>
  <si>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</si>
  <si>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</si>
  <si>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</si>
  <si>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</si>
  <si>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</si>
  <si>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</si>
  <si>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</si>
  <si>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</si>
  <si>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</si>
  <si>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</si>
  <si>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</si>
  <si>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</si>
  <si>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</si>
  <si>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</si>
  <si>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</si>
  <si>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</si>
  <si>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</si>
  <si>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</si>
  <si>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</si>
  <si>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</si>
  <si>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</si>
  <si>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</si>
  <si>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</si>
  <si>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</si>
  <si>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</si>
  <si>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</si>
  <si>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</si>
  <si>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</si>
  <si>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</si>
  <si>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</si>
  <si>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</si>
  <si>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</si>
  <si>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</si>
  <si>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</si>
  <si>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</si>
  <si>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</si>
  <si>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</si>
  <si>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</si>
  <si>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</si>
  <si>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</si>
  <si>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</si>
  <si>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</si>
  <si>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</si>
  <si>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</si>
  <si>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</si>
  <si>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</si>
  <si>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</si>
  <si>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</si>
  <si>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</si>
  <si>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</si>
  <si>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</si>
  <si>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</si>
  <si>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</si>
  <si>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</si>
  <si>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</si>
  <si>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</si>
  <si>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</si>
  <si>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</si>
  <si>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</si>
  <si>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</si>
  <si>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</si>
  <si>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</si>
  <si>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</si>
  <si>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</si>
  <si>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</si>
  <si>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</si>
  <si>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</si>
  <si>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</si>
  <si>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</si>
  <si>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</si>
  <si>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</si>
  <si>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</si>
  <si>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</si>
  <si>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</si>
  <si>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</si>
  <si>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</si>
  <si>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</si>
  <si>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</si>
  <si>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</si>
  <si>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</si>
  <si>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</si>
  <si>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</si>
  <si>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</si>
  <si>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</si>
  <si>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</si>
  <si>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</si>
  <si>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</si>
  <si>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</si>
  <si>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</si>
  <si>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</si>
  <si>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</si>
  <si>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</si>
  <si>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</si>
  <si>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</si>
  <si>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</si>
  <si>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</si>
  <si>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</si>
  <si>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</si>
  <si>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</si>
  <si>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</si>
  <si>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</si>
  <si>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</si>
  <si>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</si>
  <si>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</si>
  <si>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</si>
  <si>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</si>
  <si>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</si>
  <si>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</si>
  <si>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</si>
  <si>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</si>
  <si>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</si>
  <si>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</si>
  <si>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</si>
  <si>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</si>
  <si>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</si>
  <si>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</si>
  <si>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</si>
  <si>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</si>
  <si>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</si>
  <si>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</si>
  <si>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</si>
  <si>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</si>
  <si>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</si>
  <si>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</si>
  <si>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</si>
  <si>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</si>
  <si>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</si>
  <si>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</si>
  <si>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</si>
  <si>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</si>
  <si>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</si>
  <si>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</si>
  <si>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</si>
  <si>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</si>
  <si>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</si>
  <si>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</si>
  <si>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</si>
  <si>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</si>
  <si>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</si>
  <si>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</si>
  <si>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</si>
  <si>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</si>
  <si>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</si>
  <si>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</si>
  <si>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</si>
  <si>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</si>
  <si>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</si>
  <si>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</si>
  <si>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</si>
  <si>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</si>
  <si>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</si>
  <si>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</si>
  <si>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</si>
  <si>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</si>
  <si>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</si>
  <si>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</si>
  <si>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</si>
  <si>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</si>
  <si>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</si>
  <si>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</si>
  <si>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</si>
  <si>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</si>
  <si>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</si>
  <si>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</si>
  <si>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</si>
  <si>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</si>
  <si>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</si>
  <si>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</si>
  <si>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</si>
  <si>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</si>
  <si>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</si>
  <si>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</si>
  <si>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</si>
  <si>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</si>
  <si>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</si>
  <si>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</si>
  <si>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</si>
  <si>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</si>
  <si>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</si>
  <si>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</si>
  <si>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</si>
  <si>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</si>
  <si>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</si>
  <si>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</si>
  <si>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</si>
  <si>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</si>
  <si>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</si>
  <si>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</si>
  <si>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</si>
  <si>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</si>
  <si>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</si>
  <si>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</si>
  <si>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</si>
  <si>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</si>
  <si>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</si>
  <si>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</si>
  <si>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</si>
  <si>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</si>
  <si>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</si>
  <si>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</si>
  <si>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</si>
  <si>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</si>
  <si>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</si>
  <si>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</si>
  <si>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</si>
  <si>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</si>
  <si>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</si>
  <si>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</si>
  <si>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</si>
  <si>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</si>
  <si>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</si>
  <si>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</si>
  <si>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</si>
  <si>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</si>
  <si>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</si>
  <si>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</si>
  <si>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</si>
  <si>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</si>
  <si>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</si>
  <si>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</si>
  <si>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</si>
  <si>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</si>
  <si>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</si>
  <si>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</si>
  <si>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</si>
  <si>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</si>
  <si>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</si>
  <si>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</si>
  <si>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</si>
  <si>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</si>
  <si>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</si>
  <si>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</si>
  <si>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</si>
  <si>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</si>
  <si>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</si>
  <si>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</si>
  <si>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</si>
  <si>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</si>
  <si>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</si>
  <si>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</si>
  <si>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</si>
  <si>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</si>
  <si>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</si>
  <si>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</si>
  <si>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</si>
  <si>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</si>
  <si>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</si>
  <si>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</si>
  <si>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</si>
  <si>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</si>
  <si>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</si>
  <si>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</si>
  <si>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</si>
  <si>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</si>
  <si>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</si>
  <si>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</si>
  <si>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</si>
  <si>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</si>
  <si>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</si>
  <si>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</si>
  <si>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</si>
  <si>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</si>
  <si>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</si>
  <si>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</si>
  <si>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</si>
  <si>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</si>
  <si>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</si>
  <si>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</si>
  <si>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</si>
  <si>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</si>
  <si>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</si>
  <si>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</si>
  <si>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</si>
  <si>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</si>
  <si>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</si>
  <si>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</si>
  <si>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</si>
  <si>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</si>
  <si>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</si>
  <si>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</si>
  <si>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</si>
  <si>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</si>
  <si>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</si>
  <si>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</si>
  <si>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</si>
  <si>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</si>
  <si>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</si>
  <si>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</si>
  <si>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</si>
  <si>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</si>
  <si>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</si>
  <si>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</si>
  <si>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</si>
  <si>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</si>
  <si>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</si>
  <si>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</si>
  <si>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</si>
  <si>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</si>
  <si>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</si>
  <si>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</si>
  <si>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</si>
  <si>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</si>
  <si>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</si>
  <si>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</si>
  <si>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</si>
  <si>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</si>
  <si>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</si>
  <si>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</si>
  <si>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</si>
  <si>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</si>
  <si>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</si>
  <si>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</si>
  <si>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</si>
  <si>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</si>
  <si>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</si>
  <si>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</si>
  <si>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</si>
  <si>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</si>
  <si>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</si>
  <si>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</si>
  <si>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</si>
  <si>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</si>
  <si>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</si>
  <si>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</si>
  <si>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</si>
  <si>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</si>
  <si>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</si>
  <si>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</si>
  <si>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</si>
  <si>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</si>
  <si>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</si>
  <si>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</si>
  <si>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</si>
  <si>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</si>
  <si>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</si>
  <si>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</si>
  <si>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</si>
  <si>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</si>
  <si>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</si>
  <si>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</si>
  <si>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</si>
  <si>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</si>
  <si>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</si>
  <si>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</si>
  <si>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</si>
  <si>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</si>
  <si>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</si>
  <si>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</si>
  <si>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</si>
  <si>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</si>
  <si>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</si>
  <si>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</si>
  <si>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</si>
  <si>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</si>
  <si>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</si>
  <si>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</si>
  <si>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</si>
  <si>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</si>
  <si>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</si>
  <si>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</si>
  <si>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</si>
  <si>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</si>
  <si>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</si>
  <si>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</si>
  <si>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</si>
  <si>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</si>
  <si>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</si>
  <si>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</si>
  <si>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</si>
  <si>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</si>
  <si>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</si>
  <si>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</si>
  <si>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</si>
  <si>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</si>
  <si>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</si>
  <si>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</si>
  <si>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</si>
  <si>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</si>
  <si>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</si>
  <si>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</si>
  <si>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</si>
  <si>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</si>
  <si>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</si>
  <si>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</si>
  <si>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</si>
  <si>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</si>
  <si>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</si>
  <si>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</si>
  <si>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</si>
  <si>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</si>
  <si>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</si>
  <si>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</si>
  <si>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</si>
  <si>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</si>
  <si>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</si>
  <si>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</si>
  <si>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</si>
  <si>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</si>
  <si>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</si>
  <si>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</si>
  <si>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</si>
  <si>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</si>
  <si>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</si>
  <si>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</si>
  <si>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</si>
  <si>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</si>
  <si>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</si>
  <si>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</si>
  <si>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</si>
  <si>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</si>
  <si>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</si>
  <si>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</si>
  <si>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</si>
  <si>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</si>
  <si>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</si>
  <si>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</si>
  <si>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</si>
  <si>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</si>
  <si>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</si>
  <si>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</si>
  <si>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</si>
  <si>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</si>
  <si>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</si>
  <si>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</si>
  <si>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</si>
  <si>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</si>
  <si>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</si>
  <si>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</si>
  <si>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</si>
  <si>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</si>
  <si>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</si>
  <si>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</si>
  <si>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</si>
  <si>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</si>
  <si>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</si>
  <si>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</si>
  <si>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</si>
  <si>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</si>
  <si>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</si>
  <si>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</si>
  <si>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</si>
  <si>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</si>
  <si>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</si>
  <si>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</si>
  <si>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</si>
  <si>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</si>
  <si>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</si>
  <si>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</si>
  <si>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</si>
  <si>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</si>
  <si>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</si>
  <si>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</si>
  <si>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</si>
  <si>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</si>
  <si>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</si>
  <si>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</si>
  <si>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</si>
  <si>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</si>
  <si>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</si>
  <si>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</si>
  <si>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</si>
  <si>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</si>
  <si>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</si>
  <si>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</si>
  <si>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</si>
  <si>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</si>
  <si>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</si>
  <si>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</si>
  <si>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</si>
  <si>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</si>
  <si>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</si>
  <si>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</si>
  <si>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</si>
  <si>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</si>
  <si>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</si>
  <si>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</si>
  <si>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</si>
  <si>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</si>
  <si>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</si>
  <si>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</si>
  <si>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</si>
  <si>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</si>
  <si>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</si>
  <si>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</si>
  <si>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</si>
  <si>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</si>
  <si>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</si>
  <si>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</si>
  <si>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</si>
  <si>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</si>
  <si>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</si>
  <si>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</si>
  <si>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</si>
  <si>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</si>
  <si>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</si>
  <si>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</si>
  <si>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</si>
  <si>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</si>
  <si>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</si>
  <si>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</si>
  <si>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</si>
  <si>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</si>
  <si>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</si>
  <si>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</si>
  <si>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</si>
  <si>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</si>
  <si>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</si>
  <si>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</si>
  <si>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</si>
  <si>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</si>
  <si>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</si>
  <si>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</si>
  <si>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</si>
  <si>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</si>
  <si>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</si>
  <si>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</si>
  <si>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</si>
  <si>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</si>
  <si>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</si>
  <si>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</si>
  <si>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</si>
  <si>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</si>
  <si>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</si>
  <si>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</si>
  <si>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</si>
  <si>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</si>
  <si>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</si>
  <si>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</si>
  <si>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</si>
  <si>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</si>
  <si>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</si>
  <si>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</si>
  <si>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</si>
  <si>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</si>
  <si>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</si>
  <si>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</si>
  <si>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</si>
  <si>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</si>
  <si>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</si>
  <si>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</si>
  <si>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</si>
  <si>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</si>
  <si>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</si>
  <si>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</si>
  <si>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</si>
  <si>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</si>
  <si>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</si>
  <si>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</si>
  <si>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</si>
  <si>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</si>
  <si>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</si>
  <si>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</si>
  <si>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</si>
  <si>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</si>
  <si>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</si>
  <si>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</si>
  <si>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</si>
  <si>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</si>
  <si>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</si>
  <si>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</si>
  <si>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</si>
  <si>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</si>
  <si>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</si>
  <si>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</si>
  <si>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</si>
  <si>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</si>
  <si>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</si>
  <si>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</si>
  <si>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</si>
  <si>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</si>
  <si>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</si>
  <si>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</si>
  <si>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</si>
  <si>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</si>
  <si>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</si>
  <si>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</si>
  <si>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</si>
  <si>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</si>
  <si>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</si>
  <si>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</si>
  <si>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</si>
  <si>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</si>
  <si>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</si>
  <si>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</si>
  <si>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</si>
  <si>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</si>
  <si>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</si>
  <si>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</si>
  <si>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</si>
  <si>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</si>
  <si>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</si>
  <si>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</si>
  <si>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</si>
  <si>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</si>
  <si>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</si>
  <si>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</si>
  <si>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</si>
  <si>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</si>
  <si>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</si>
  <si>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</si>
  <si>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</si>
  <si>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</si>
  <si>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</si>
  <si>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</si>
  <si>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</si>
  <si>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</si>
  <si>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</si>
  <si>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</si>
  <si>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</si>
  <si>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</si>
  <si>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</si>
  <si>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</si>
  <si>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</si>
  <si>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</si>
  <si>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</si>
  <si>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</si>
  <si>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</si>
  <si>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</si>
  <si>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</si>
  <si>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</si>
  <si>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</si>
  <si>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</si>
  <si>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</si>
  <si>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</si>
  <si>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</si>
  <si>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</si>
  <si>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</si>
  <si>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</si>
  <si>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</si>
  <si>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</si>
  <si>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</si>
  <si>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</si>
  <si>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</si>
  <si>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</si>
  <si>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</si>
  <si>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</si>
  <si>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</si>
  <si>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</si>
  <si>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</si>
  <si>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</si>
  <si>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</si>
  <si>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</si>
  <si>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</si>
  <si>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</si>
  <si>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</si>
  <si>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</si>
  <si>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</si>
  <si>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</si>
  <si>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</si>
  <si>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</si>
  <si>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</si>
  <si>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</si>
  <si>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</si>
  <si>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</si>
  <si>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</si>
  <si>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</si>
  <si>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</si>
  <si>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</si>
  <si>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</si>
  <si>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</si>
  <si>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</si>
  <si>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</si>
  <si>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</si>
  <si>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</si>
  <si>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</si>
  <si>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</si>
  <si>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</si>
  <si>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</si>
  <si>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</si>
  <si>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</si>
  <si>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</si>
  <si>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</si>
  <si>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</si>
  <si>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</si>
  <si>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</si>
  <si>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</si>
  <si>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</si>
  <si>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</si>
  <si>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</si>
  <si>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</si>
  <si>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</si>
  <si>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</si>
  <si>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</si>
  <si>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</si>
  <si>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</si>
  <si>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</si>
  <si>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</si>
  <si>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</si>
  <si>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</si>
  <si>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</si>
  <si>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</si>
  <si>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</si>
  <si>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</si>
  <si>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</si>
  <si>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</si>
  <si>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</si>
  <si>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</si>
  <si>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</si>
  <si>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</si>
  <si>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</si>
  <si>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</si>
  <si>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</si>
  <si>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</si>
  <si>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</si>
  <si>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</si>
  <si>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</si>
  <si>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</si>
  <si>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</si>
  <si>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</si>
  <si>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</si>
  <si>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</si>
  <si>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</si>
  <si>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</si>
  <si>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</si>
  <si>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</si>
  <si>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</si>
  <si>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</si>
  <si>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</si>
  <si>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</si>
  <si>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</si>
  <si>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</si>
  <si>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</si>
  <si>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</si>
  <si>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</si>
  <si>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</si>
  <si>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</si>
  <si>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</si>
  <si>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</si>
  <si>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</si>
  <si>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</si>
  <si>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</si>
  <si>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</si>
  <si>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</si>
  <si>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</si>
  <si>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</si>
  <si>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</si>
  <si>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</si>
  <si>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</si>
  <si>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</si>
  <si>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</si>
  <si>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</si>
  <si>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</si>
  <si>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</si>
  <si>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</si>
  <si>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</si>
  <si>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</si>
  <si>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</si>
  <si>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</si>
  <si>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</si>
  <si>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</si>
  <si>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</si>
  <si>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</si>
  <si>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</si>
  <si>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</si>
  <si>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</si>
  <si>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</si>
  <si>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</si>
  <si>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</si>
  <si>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</si>
  <si>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</si>
  <si>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</si>
  <si>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</si>
  <si>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</si>
  <si>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</si>
  <si>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</si>
  <si>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</si>
  <si>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</si>
  <si>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</si>
  <si>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</si>
  <si>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</si>
  <si>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</si>
  <si>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</si>
  <si>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</si>
  <si>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</si>
  <si>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</si>
  <si>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</si>
  <si>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</si>
  <si>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</si>
  <si>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</si>
  <si>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</si>
  <si>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</si>
  <si>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</si>
  <si>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</si>
  <si>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</si>
  <si>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</si>
  <si>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</si>
  <si>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</si>
  <si>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</si>
  <si>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</si>
  <si>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</si>
  <si>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</si>
  <si>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</si>
  <si>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</si>
  <si>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</si>
  <si>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</si>
  <si>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</si>
  <si>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</si>
  <si>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</si>
  <si>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</si>
  <si>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</si>
  <si>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</si>
  <si>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</si>
  <si>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</si>
  <si>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</si>
  <si>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</si>
  <si>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</si>
  <si>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</si>
  <si>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</si>
  <si>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</si>
  <si>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</si>
  <si>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</si>
  <si>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</si>
  <si>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</si>
  <si>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</si>
  <si>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</si>
  <si>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</si>
  <si>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</si>
  <si>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</si>
  <si>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</si>
  <si>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</si>
  <si>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</si>
  <si>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</si>
  <si>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</si>
  <si>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</si>
  <si>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</si>
  <si>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</si>
  <si>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</si>
  <si>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</si>
  <si>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</si>
  <si>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</si>
  <si>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</si>
  <si>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</si>
  <si>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</si>
  <si>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</si>
  <si>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</si>
  <si>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</si>
  <si>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</si>
  <si>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</si>
  <si>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</si>
  <si>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</si>
  <si>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</si>
  <si>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</si>
  <si>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</si>
  <si>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</si>
  <si>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</si>
  <si>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</si>
  <si>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</si>
  <si>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</si>
  <si>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</si>
  <si>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</si>
  <si>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</si>
  <si>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</si>
  <si>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</si>
  <si>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</si>
  <si>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</si>
  <si>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</si>
  <si>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</si>
  <si>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</si>
  <si>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</si>
  <si>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</si>
  <si>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</si>
  <si>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</si>
  <si>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</si>
  <si>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</si>
  <si>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</si>
  <si>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</si>
  <si>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</si>
  <si>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</si>
  <si>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</si>
  <si>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</si>
  <si>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</si>
  <si>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</si>
  <si>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</si>
  <si>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</si>
  <si>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</si>
  <si>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</si>
  <si>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</si>
  <si>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</si>
  <si>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</si>
  <si>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</si>
  <si>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</si>
  <si>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</si>
  <si>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</si>
  <si>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</si>
  <si>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</si>
  <si>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</si>
  <si>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</si>
  <si>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</si>
  <si>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</si>
  <si>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</si>
  <si>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</si>
  <si>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</si>
  <si>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</si>
  <si>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</si>
  <si>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</si>
  <si>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</si>
  <si>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</si>
  <si>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</si>
  <si>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</si>
  <si>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</si>
  <si>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</si>
  <si>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</si>
  <si>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</si>
  <si>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</si>
  <si>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</si>
  <si>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</si>
  <si>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</si>
  <si>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</si>
  <si>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</si>
  <si>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</si>
  <si>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</si>
  <si>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</si>
  <si>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</si>
  <si>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</si>
  <si>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</si>
  <si>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</si>
  <si>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</si>
  <si>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</si>
  <si>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</si>
  <si>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</si>
  <si>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</si>
  <si>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</si>
  <si>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</si>
  <si>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</si>
  <si>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</si>
  <si>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</si>
  <si>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</si>
  <si>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</si>
  <si>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</si>
  <si>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</si>
  <si>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</si>
  <si>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</si>
  <si>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</si>
  <si>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</si>
  <si>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</si>
  <si>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</si>
  <si>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</si>
  <si>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</si>
  <si>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</si>
  <si>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</si>
  <si>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</si>
  <si>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</si>
  <si>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</si>
  <si>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</si>
  <si>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</si>
  <si>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</si>
  <si>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</si>
  <si>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</si>
  <si>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</si>
  <si>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</si>
  <si>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</si>
  <si>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</si>
  <si>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</si>
  <si>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</si>
  <si>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</si>
  <si>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</si>
  <si>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</si>
  <si>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</si>
  <si>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</si>
  <si>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</si>
  <si>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</si>
  <si>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</si>
  <si>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</si>
  <si>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</si>
  <si>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</si>
  <si>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</si>
  <si>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</si>
  <si>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</si>
  <si>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</si>
  <si>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</si>
  <si>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</si>
  <si>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</si>
  <si>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</si>
  <si>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</si>
  <si>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</si>
  <si>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</si>
  <si>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</si>
  <si>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</si>
  <si>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</si>
  <si>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</si>
  <si>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</si>
  <si>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</si>
  <si>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</si>
  <si>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</si>
  <si>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</si>
  <si>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</si>
  <si>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</si>
  <si>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</si>
  <si>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</si>
  <si>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</si>
  <si>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</si>
  <si>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</si>
  <si>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</si>
  <si>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</si>
  <si>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</si>
  <si>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</si>
  <si>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</si>
  <si>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</si>
  <si>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</si>
  <si>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</si>
  <si>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</si>
  <si>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</si>
  <si>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</si>
  <si>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</si>
  <si>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</si>
  <si>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</si>
  <si>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</si>
  <si>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</si>
  <si>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</si>
  <si>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</si>
  <si>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</si>
  <si>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</si>
  <si>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</si>
  <si>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</si>
  <si>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</si>
  <si>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</si>
  <si>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</si>
  <si>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</si>
  <si>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</si>
  <si>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</si>
  <si>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</si>
  <si>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</si>
  <si>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</si>
  <si>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</si>
  <si>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</si>
  <si>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</si>
  <si>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</si>
  <si>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</si>
  <si>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</si>
  <si>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</si>
  <si>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</si>
  <si>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</si>
  <si>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</si>
  <si>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</si>
  <si>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</si>
  <si>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</si>
  <si>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</si>
  <si>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</si>
  <si>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</si>
  <si>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</si>
  <si>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</si>
  <si>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</si>
  <si>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</si>
  <si>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</si>
  <si>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</si>
  <si>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</si>
  <si>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</si>
  <si>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</si>
  <si>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</si>
  <si>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</si>
  <si>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</si>
  <si>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</si>
  <si>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</si>
  <si>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</si>
  <si>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</si>
  <si>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</si>
  <si>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</si>
  <si>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</si>
  <si>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</si>
  <si>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</si>
  <si>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</si>
  <si>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</si>
  <si>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</si>
  <si>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</si>
  <si>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</si>
  <si>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</si>
  <si>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</si>
  <si>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</si>
  <si>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</si>
  <si>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</si>
  <si>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</si>
  <si>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</si>
  <si>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</si>
  <si>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</si>
  <si>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</si>
  <si>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</si>
  <si>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</si>
  <si>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</si>
  <si>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</si>
  <si>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</si>
  <si>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</si>
  <si>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</si>
  <si>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</si>
  <si>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</si>
  <si>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</si>
  <si>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</si>
  <si>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</si>
  <si>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</si>
  <si>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</si>
  <si>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</si>
  <si>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</si>
  <si>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</si>
  <si>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</si>
  <si>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</si>
  <si>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</si>
  <si>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</si>
  <si>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</si>
  <si>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</si>
  <si>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</si>
  <si>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</si>
  <si>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</si>
  <si>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</si>
  <si>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</si>
  <si>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</si>
  <si>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</si>
  <si>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</si>
  <si>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</si>
  <si>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</si>
  <si>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</si>
  <si>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</si>
  <si>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</si>
  <si>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</si>
  <si>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</si>
  <si>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</si>
  <si>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</si>
  <si>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</si>
  <si>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</si>
  <si>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</si>
  <si>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</si>
  <si>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</si>
  <si>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</si>
  <si>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</si>
  <si>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</si>
  <si>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</si>
  <si>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</si>
  <si>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</si>
  <si>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</si>
  <si>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</si>
  <si>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</si>
  <si>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</si>
  <si>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</si>
  <si>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</si>
  <si>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</si>
  <si>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</si>
  <si>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</si>
  <si>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</si>
  <si>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</si>
  <si>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</si>
  <si>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</si>
  <si>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</si>
  <si>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</si>
  <si>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</si>
  <si>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</si>
  <si>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</si>
  <si>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</si>
  <si>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</si>
  <si>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</si>
  <si>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</si>
  <si>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</si>
  <si>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</si>
  <si>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</si>
  <si>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</si>
  <si>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</si>
  <si>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</si>
  <si>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</si>
  <si>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</si>
  <si>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</si>
  <si>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</si>
  <si>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</si>
  <si>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</si>
  <si>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</si>
  <si>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</si>
  <si>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</si>
  <si>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</si>
  <si>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</si>
  <si>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</si>
  <si>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</si>
  <si>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</si>
  <si>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</si>
  <si>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</si>
  <si>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</si>
  <si>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</si>
  <si>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</si>
  <si>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</si>
  <si>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</si>
  <si>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</si>
  <si>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</si>
  <si>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</si>
  <si>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</si>
  <si>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</si>
  <si>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</si>
  <si>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</si>
  <si>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</si>
  <si>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</si>
  <si>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</si>
  <si>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</si>
  <si>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</si>
  <si>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</si>
  <si>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</si>
  <si>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</si>
  <si>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</si>
  <si>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</si>
  <si>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</si>
  <si>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</si>
  <si>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</si>
  <si>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</si>
  <si>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</si>
  <si>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</si>
  <si>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</si>
  <si>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</si>
  <si>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</si>
  <si>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</si>
  <si>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</si>
  <si>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</si>
  <si>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</si>
  <si>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</si>
  <si>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</si>
  <si>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</si>
  <si>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</si>
  <si>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</si>
  <si>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</si>
  <si>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</si>
  <si>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</si>
  <si>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</si>
  <si>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</si>
  <si>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</si>
  <si>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</si>
  <si>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</si>
  <si>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</si>
  <si>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</si>
  <si>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</si>
  <si>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</si>
  <si>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</si>
  <si>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</si>
  <si>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</si>
  <si>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</si>
  <si>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</si>
  <si>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</si>
  <si>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</si>
  <si>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</si>
  <si>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</si>
  <si>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</si>
  <si>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</si>
  <si>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</si>
  <si>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</si>
  <si>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</si>
  <si>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</si>
  <si>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</si>
  <si>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</si>
  <si>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</si>
  <si>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</si>
  <si>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</si>
  <si>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</si>
  <si>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</si>
  <si>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</si>
  <si>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</si>
  <si>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</si>
  <si>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</si>
  <si>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</si>
  <si>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</si>
  <si>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</si>
  <si>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</si>
  <si>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</si>
  <si>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</si>
  <si>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</si>
  <si>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</si>
  <si>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</si>
  <si>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</si>
  <si>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</si>
  <si>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</si>
  <si>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</si>
  <si>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</si>
  <si>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</si>
  <si>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</si>
  <si>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</si>
  <si>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</si>
  <si>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</si>
  <si>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</si>
  <si>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</si>
  <si>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</si>
  <si>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</si>
  <si>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</si>
  <si>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</si>
  <si>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</si>
  <si>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</si>
  <si>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</si>
  <si>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</si>
  <si>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</si>
  <si>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</si>
  <si>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</si>
  <si>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</si>
  <si>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</si>
  <si>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</si>
  <si>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</si>
  <si>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</si>
  <si>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</si>
  <si>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</si>
  <si>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</si>
  <si>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</si>
  <si>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</si>
  <si>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</si>
  <si>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</si>
  <si>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</si>
  <si>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</si>
  <si>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</si>
  <si>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</si>
  <si>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</si>
  <si>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</si>
  <si>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</si>
  <si>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</si>
  <si>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</si>
  <si>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</si>
  <si>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</si>
  <si>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</si>
  <si>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</si>
  <si>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</si>
  <si>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</si>
  <si>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</si>
  <si>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</si>
  <si>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</si>
  <si>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</si>
  <si>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</si>
  <si>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</si>
  <si>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</si>
  <si>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</si>
  <si>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</si>
  <si>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</si>
  <si>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</si>
  <si>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</si>
  <si>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</si>
  <si>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</si>
  <si>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</si>
  <si>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</si>
  <si>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</si>
  <si>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</si>
  <si>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</si>
  <si>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</si>
  <si>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</si>
  <si>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</si>
  <si>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</si>
  <si>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</si>
  <si>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</si>
  <si>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</si>
  <si>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</si>
  <si>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</si>
  <si>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</si>
  <si>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</si>
  <si>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</si>
  <si>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</si>
  <si>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</si>
  <si>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</si>
  <si>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</si>
  <si>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</si>
  <si>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</si>
  <si>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</si>
  <si>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</si>
  <si>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</si>
  <si>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</si>
  <si>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</si>
  <si>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</si>
  <si>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</si>
  <si>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</si>
  <si>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</si>
  <si>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</si>
  <si>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</si>
  <si>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</si>
  <si>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</si>
  <si>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</si>
  <si>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</si>
  <si>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</si>
  <si>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</si>
  <si>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</si>
  <si>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</si>
  <si>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</si>
  <si>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</si>
  <si>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</si>
  <si>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</si>
  <si>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</si>
  <si>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</si>
  <si>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</si>
  <si>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</si>
  <si>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</si>
  <si>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</si>
  <si>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</si>
  <si>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</si>
  <si>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</si>
  <si>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</si>
  <si>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</si>
  <si>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</si>
  <si>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</si>
  <si>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</si>
  <si>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</si>
  <si>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</si>
  <si>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</si>
  <si>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</si>
  <si>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</si>
  <si>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</si>
  <si>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</si>
  <si>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</si>
  <si>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</si>
  <si>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</si>
  <si>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</si>
  <si>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</si>
  <si>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</si>
  <si>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</si>
  <si>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</si>
  <si>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</si>
  <si>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</si>
  <si>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</si>
  <si>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</si>
  <si>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</si>
  <si>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</si>
  <si>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</si>
  <si>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</si>
  <si>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</si>
  <si>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</si>
  <si>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</si>
  <si>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</si>
  <si>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</si>
  <si>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</si>
  <si>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</si>
  <si>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</si>
  <si>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</si>
  <si>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</si>
  <si>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</si>
  <si>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</si>
  <si>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</si>
  <si>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</si>
  <si>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</si>
  <si>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</si>
  <si>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</si>
  <si>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</si>
  <si>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</si>
  <si>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</si>
  <si>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</si>
  <si>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</si>
  <si>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</si>
  <si>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</si>
  <si>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</si>
  <si>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</si>
  <si>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</si>
  <si>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</si>
  <si>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</si>
  <si>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</si>
  <si>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</si>
  <si>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</si>
  <si>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</si>
  <si>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</si>
  <si>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</si>
  <si>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</si>
  <si>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</si>
  <si>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</si>
  <si>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</si>
  <si>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</si>
  <si>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</si>
  <si>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</si>
  <si>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</si>
  <si>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</si>
  <si>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</si>
  <si>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</si>
  <si>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</si>
  <si>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</si>
  <si>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</si>
  <si>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</si>
  <si>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</si>
  <si>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</si>
  <si>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</si>
  <si>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</si>
  <si>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</si>
  <si>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</si>
  <si>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</si>
  <si>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</si>
  <si>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</si>
  <si>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</si>
  <si>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</si>
  <si>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</si>
  <si>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</si>
  <si>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</si>
  <si>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</si>
  <si>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</si>
  <si>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</si>
  <si>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</si>
  <si>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</si>
  <si>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</si>
  <si>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</si>
  <si>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</si>
  <si>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</si>
  <si>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</si>
  <si>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</si>
  <si>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</si>
  <si>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</si>
  <si>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</si>
  <si>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</si>
  <si>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</si>
  <si>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</si>
  <si>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</si>
  <si>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</si>
  <si>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</si>
  <si>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</si>
  <si>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</si>
  <si>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</si>
  <si>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</si>
  <si>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</si>
  <si>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</si>
  <si>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</si>
  <si>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</si>
  <si>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</si>
  <si>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</si>
  <si>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</si>
  <si>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</si>
  <si>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</si>
  <si>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</si>
  <si>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</si>
  <si>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</si>
  <si>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</si>
  <si>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</si>
  <si>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</si>
  <si>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</si>
  <si>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</si>
  <si>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</si>
  <si>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</si>
  <si>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</si>
  <si>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</si>
  <si>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</si>
  <si>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</si>
  <si>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</si>
  <si>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</si>
  <si>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</si>
  <si>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</si>
  <si>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</si>
  <si>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</si>
  <si>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</si>
  <si>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</si>
  <si>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</si>
  <si>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</si>
  <si>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</si>
  <si>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</si>
  <si>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</si>
  <si>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</si>
  <si>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</si>
  <si>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</si>
  <si>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</si>
  <si>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</si>
  <si>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</si>
  <si>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</si>
  <si>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</si>
  <si>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</si>
  <si>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</si>
  <si>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</si>
  <si>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</si>
  <si>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</si>
  <si>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</si>
  <si>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</si>
  <si>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</si>
  <si>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</si>
  <si>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</si>
  <si>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</si>
  <si>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</si>
  <si>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</si>
  <si>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</si>
  <si>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</si>
  <si>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</si>
  <si>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</si>
  <si>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</si>
  <si>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</si>
  <si>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</si>
  <si>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</si>
  <si>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</si>
  <si>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</si>
  <si>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</si>
  <si>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</si>
  <si>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</si>
  <si>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</si>
  <si>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</si>
  <si>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</si>
  <si>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</si>
  <si>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</si>
  <si>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</si>
  <si>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</si>
  <si>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</si>
  <si>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</si>
  <si>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</si>
  <si>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</si>
  <si>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</si>
  <si>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</si>
  <si>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</si>
  <si>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</si>
  <si>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</si>
  <si>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</si>
  <si>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</si>
  <si>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</si>
  <si>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</si>
  <si>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</si>
  <si>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</si>
  <si>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</si>
  <si>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</si>
  <si>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</si>
  <si>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</si>
  <si>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</si>
  <si>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</si>
  <si>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</si>
  <si>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</si>
  <si>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</si>
  <si>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</si>
  <si>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</si>
  <si>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</si>
  <si>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</si>
  <si>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</si>
  <si>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</si>
  <si>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</si>
  <si>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</si>
  <si>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</si>
  <si>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</si>
  <si>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</si>
  <si>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</si>
  <si>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</si>
  <si>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</si>
  <si>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</si>
  <si>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</si>
  <si>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</si>
  <si>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</si>
  <si>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</si>
  <si>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</si>
  <si>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</si>
  <si>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</si>
  <si>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</si>
  <si>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</si>
  <si>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</si>
  <si>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</si>
  <si>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</si>
  <si>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</si>
  <si>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</si>
  <si>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</si>
  <si>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</si>
  <si>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</si>
  <si>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</si>
  <si>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</si>
  <si>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</si>
  <si>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</si>
  <si>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</si>
  <si>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</si>
  <si>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</si>
  <si>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</si>
  <si>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</si>
  <si>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</si>
  <si>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</si>
  <si>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</si>
  <si>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</si>
  <si>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</si>
  <si>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</si>
  <si>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</si>
  <si>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</si>
  <si>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</si>
  <si>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</si>
  <si>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</si>
  <si>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</si>
  <si>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</si>
  <si>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</si>
  <si>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</si>
  <si>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</si>
  <si>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</si>
  <si>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</si>
  <si>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</si>
  <si>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</si>
  <si>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</si>
  <si>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</si>
  <si>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</si>
  <si>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</si>
  <si>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</si>
  <si>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</si>
  <si>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</si>
  <si>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</si>
  <si>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</si>
  <si>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</si>
  <si>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</si>
  <si>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</si>
  <si>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</si>
  <si>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</si>
  <si>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</si>
  <si>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</si>
  <si>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</si>
  <si>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</si>
  <si>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</si>
  <si>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</si>
  <si>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</si>
  <si>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</si>
  <si>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</si>
  <si>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</si>
  <si>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</si>
  <si>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</si>
  <si>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</si>
  <si>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</si>
  <si>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</si>
  <si>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</si>
  <si>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</si>
  <si>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</si>
  <si>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</si>
  <si>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</si>
  <si>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</si>
  <si>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</si>
  <si>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</si>
  <si>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</si>
  <si>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</si>
  <si>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</si>
  <si>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</si>
  <si>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</si>
  <si>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</si>
  <si>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</si>
  <si>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</si>
  <si>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</si>
  <si>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</si>
  <si>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</si>
  <si>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</si>
  <si>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</si>
  <si>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</si>
  <si>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</si>
  <si>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</si>
  <si>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</si>
  <si>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</si>
  <si>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</si>
  <si>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</si>
  <si>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</si>
  <si>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</si>
  <si>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</si>
  <si>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</si>
  <si>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</si>
  <si>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</si>
  <si>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</si>
  <si>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</si>
  <si>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</si>
  <si>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</si>
  <si>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</si>
  <si>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</si>
  <si>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</si>
  <si>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</si>
  <si>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</si>
  <si>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</si>
  <si>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</si>
  <si>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</si>
  <si>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</si>
  <si>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</si>
  <si>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</si>
  <si>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</si>
  <si>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</si>
  <si>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</si>
  <si>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</si>
  <si>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</si>
  <si>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</si>
  <si>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</si>
  <si>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</si>
  <si>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</si>
  <si>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</si>
  <si>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</si>
  <si>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</si>
  <si>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</si>
  <si>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</si>
  <si>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</si>
  <si>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</si>
  <si>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</si>
  <si>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</si>
  <si>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</si>
  <si>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</si>
  <si>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</si>
  <si>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</si>
  <si>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</si>
  <si>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</si>
  <si>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</si>
  <si>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</si>
  <si>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</si>
  <si>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</si>
  <si>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</si>
  <si>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</si>
  <si>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</si>
  <si>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</si>
  <si>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</si>
  <si>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</si>
  <si>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</si>
  <si>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</si>
  <si>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</si>
  <si>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</si>
  <si>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</si>
  <si>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</si>
  <si>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</si>
  <si>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</si>
  <si>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</si>
  <si>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</si>
  <si>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</si>
  <si>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</si>
  <si>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</si>
  <si>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</si>
  <si>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</si>
  <si>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</si>
  <si>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</si>
  <si>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</si>
  <si>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</si>
  <si>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</si>
  <si>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</si>
  <si>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</si>
  <si>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</si>
  <si>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</si>
  <si>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</si>
  <si>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</si>
  <si>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</si>
  <si>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</si>
  <si>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</si>
  <si>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</si>
  <si>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</si>
  <si>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</si>
  <si>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</si>
  <si>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</si>
  <si>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</si>
  <si>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</si>
  <si>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</si>
  <si>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</si>
  <si>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</si>
  <si>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</si>
  <si>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</si>
  <si>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</si>
  <si>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</si>
  <si>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</si>
  <si>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</si>
  <si>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</si>
  <si>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</si>
  <si>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</si>
  <si>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</si>
  <si>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</si>
  <si>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</si>
  <si>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</si>
  <si>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</si>
  <si>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</si>
  <si>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</si>
  <si>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</si>
  <si>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</si>
  <si>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</si>
  <si>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</si>
  <si>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</si>
  <si>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</si>
  <si>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</si>
  <si>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</si>
  <si>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</si>
  <si>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</si>
  <si>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</si>
  <si>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</si>
  <si>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</si>
  <si>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</si>
  <si>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</si>
  <si>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</si>
  <si>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</si>
  <si>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</si>
  <si>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</si>
  <si>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</si>
  <si>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</si>
  <si>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</si>
  <si>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</si>
  <si>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</si>
  <si>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</si>
  <si>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</si>
  <si>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</si>
  <si>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</si>
  <si>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</si>
  <si>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</si>
  <si>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</si>
  <si>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</si>
  <si>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</si>
  <si>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</si>
  <si>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</si>
  <si>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</si>
  <si>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</si>
  <si>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</si>
  <si>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</si>
  <si>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</si>
  <si>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</si>
  <si>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</si>
  <si>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</si>
  <si>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</si>
  <si>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</si>
  <si>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</si>
  <si>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</si>
  <si>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</si>
  <si>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</si>
  <si>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</si>
  <si>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</si>
  <si>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</si>
  <si>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</si>
  <si>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</si>
  <si>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</si>
  <si>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</si>
  <si>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</si>
  <si>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</si>
  <si>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</si>
  <si>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</si>
  <si>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</si>
  <si>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</si>
  <si>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</si>
  <si>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</si>
  <si>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</si>
  <si>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</si>
  <si>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</si>
  <si>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</si>
  <si>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</si>
  <si>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</si>
  <si>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</si>
  <si>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</si>
  <si>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</si>
  <si>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</si>
  <si>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</si>
  <si>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</si>
  <si>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</si>
  <si>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</si>
  <si>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</si>
  <si>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</si>
  <si>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</si>
  <si>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</si>
  <si>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</si>
  <si>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</si>
  <si>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</si>
  <si>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</si>
  <si>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</si>
  <si>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</si>
  <si>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</si>
  <si>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</si>
  <si>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</si>
  <si>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</si>
  <si>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</si>
  <si>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</si>
  <si>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</si>
  <si>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</si>
  <si>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</si>
  <si>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</si>
  <si>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</si>
  <si>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</si>
  <si>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</si>
  <si>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</si>
  <si>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</si>
  <si>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</si>
  <si>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</si>
  <si>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</si>
  <si>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</si>
  <si>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</si>
  <si>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</si>
  <si>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</si>
  <si>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</si>
  <si>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</si>
  <si>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</si>
  <si>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</si>
  <si>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</si>
  <si>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</si>
  <si>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</si>
  <si>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</si>
  <si>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</si>
  <si>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</si>
  <si>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</si>
  <si>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</si>
  <si>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</si>
  <si>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</si>
  <si>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</si>
  <si>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</si>
  <si>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</si>
  <si>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</si>
  <si>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</si>
  <si>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</si>
  <si>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</si>
  <si>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</si>
  <si>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</si>
  <si>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</si>
  <si>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</si>
  <si>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</si>
  <si>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</si>
  <si>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</si>
  <si>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</si>
  <si>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</si>
  <si>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</si>
  <si>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</si>
  <si>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</si>
  <si>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</si>
  <si>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</si>
  <si>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</si>
  <si>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</si>
  <si>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</si>
  <si>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</si>
  <si>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</si>
  <si>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</si>
  <si>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</si>
  <si>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</si>
  <si>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</si>
  <si>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</si>
  <si>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</si>
  <si>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</si>
  <si>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</si>
  <si>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</si>
  <si>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</si>
  <si>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</si>
  <si>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</si>
  <si>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</si>
  <si>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</si>
  <si>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</si>
  <si>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</si>
  <si>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</si>
  <si>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</si>
  <si>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</si>
  <si>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</si>
  <si>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</si>
  <si>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</si>
  <si>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</si>
  <si>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</si>
  <si>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</si>
  <si>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</si>
  <si>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</si>
  <si>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</si>
  <si>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</si>
  <si>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</si>
  <si>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</si>
  <si>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</si>
  <si>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</si>
  <si>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</si>
  <si>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</si>
  <si>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</si>
  <si>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</si>
  <si>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</si>
  <si>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</si>
  <si>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</si>
  <si>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</si>
  <si>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</si>
  <si>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</si>
  <si>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</si>
  <si>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</si>
  <si>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</si>
  <si>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</si>
  <si>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</si>
  <si>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</si>
  <si>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</si>
  <si>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</si>
  <si>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</si>
  <si>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</si>
  <si>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</si>
  <si>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</si>
  <si>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</si>
  <si>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</si>
  <si>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</si>
  <si>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</si>
  <si>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</si>
  <si>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</si>
  <si>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</si>
  <si>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</si>
  <si>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</si>
  <si>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</si>
  <si>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</si>
  <si>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</si>
  <si>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</si>
  <si>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</si>
  <si>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</si>
  <si>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</si>
  <si>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</si>
  <si>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</si>
  <si>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</si>
  <si>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</si>
  <si>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</si>
  <si>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</si>
  <si>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</si>
  <si>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</si>
  <si>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</si>
  <si>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</si>
  <si>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</si>
  <si>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</si>
  <si>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</si>
  <si>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</si>
  <si>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</si>
  <si>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</si>
  <si>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</si>
  <si>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</si>
  <si>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</si>
  <si>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</si>
  <si>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</si>
  <si>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</si>
  <si>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</si>
  <si>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</si>
  <si>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</si>
  <si>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</si>
  <si>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</si>
  <si>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</si>
  <si>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</si>
  <si>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</si>
  <si>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</si>
  <si>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</si>
  <si>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</si>
  <si>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</si>
  <si>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</si>
  <si>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</si>
  <si>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</si>
  <si>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</si>
  <si>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</si>
  <si>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</si>
  <si>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</si>
  <si>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</si>
  <si>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</si>
  <si>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</si>
  <si>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</si>
  <si>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</si>
  <si>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</si>
  <si>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</si>
  <si>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</si>
  <si>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</si>
  <si>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</si>
  <si>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</si>
  <si>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</si>
  <si>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</si>
  <si>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</si>
  <si>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</si>
  <si>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</si>
  <si>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</si>
  <si>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</si>
  <si>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</si>
  <si>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</si>
  <si>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</si>
  <si>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</si>
  <si>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</si>
  <si>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</si>
  <si>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</si>
  <si>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</si>
  <si>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</si>
  <si>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</si>
  <si>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</si>
  <si>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</si>
  <si>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</si>
  <si>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</si>
  <si>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</si>
  <si>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</si>
  <si>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</si>
  <si>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</si>
  <si>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</si>
  <si>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</si>
  <si>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</si>
  <si>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</si>
  <si>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</si>
  <si>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</si>
  <si>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</si>
  <si>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</si>
  <si>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</si>
  <si>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</si>
  <si>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</si>
  <si>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</si>
  <si>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</si>
  <si>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</si>
  <si>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</si>
  <si>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</si>
  <si>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</si>
  <si>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</si>
  <si>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</si>
  <si>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</si>
  <si>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</si>
  <si>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</si>
  <si>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</si>
  <si>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</si>
  <si>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</si>
  <si>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</si>
  <si>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</si>
  <si>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</si>
  <si>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</si>
  <si>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</si>
  <si>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</si>
  <si>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</si>
  <si>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</si>
  <si>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</si>
  <si>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</si>
  <si>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</si>
  <si>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</si>
  <si>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</si>
  <si>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</si>
  <si>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</si>
  <si>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</si>
  <si>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</si>
  <si>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</si>
  <si>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</si>
  <si>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</si>
  <si>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</si>
  <si>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</si>
  <si>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</si>
  <si>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</si>
  <si>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</si>
  <si>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</si>
  <si>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</si>
  <si>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</si>
  <si>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</si>
  <si>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</si>
  <si>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</si>
  <si>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</si>
  <si>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</si>
  <si>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</si>
  <si>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</si>
  <si>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</si>
  <si>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</si>
  <si>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</si>
  <si>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</si>
  <si>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</si>
  <si>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</si>
  <si>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</si>
  <si>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</si>
  <si>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</si>
  <si>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</si>
  <si>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</si>
  <si>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</si>
  <si>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</si>
  <si>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</si>
  <si>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</si>
  <si>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</si>
  <si>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</si>
  <si>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</si>
  <si>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</si>
  <si>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</si>
  <si>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</si>
  <si>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</si>
  <si>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</si>
  <si>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</si>
  <si>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</si>
  <si>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</si>
  <si>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</si>
  <si>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</si>
  <si>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</si>
  <si>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</si>
  <si>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</si>
  <si>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</si>
  <si>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</si>
  <si>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</si>
  <si>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</si>
  <si>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</si>
  <si>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</si>
  <si>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</si>
  <si>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</si>
  <si>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</si>
  <si>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</si>
  <si>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</si>
  <si>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</si>
  <si>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</si>
  <si>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</si>
  <si>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</si>
  <si>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</si>
  <si>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</si>
  <si>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</si>
  <si>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</si>
  <si>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</si>
  <si>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</si>
  <si>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</si>
  <si>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</si>
  <si>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</si>
  <si>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</si>
  <si>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</si>
  <si>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</si>
  <si>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</si>
  <si>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</si>
  <si>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</si>
  <si>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</si>
  <si>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</si>
  <si>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</si>
  <si>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</si>
  <si>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</si>
  <si>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</si>
  <si>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</si>
  <si>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</si>
  <si>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</si>
  <si>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</si>
  <si>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</si>
  <si>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</si>
  <si>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</si>
  <si>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</si>
  <si>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</si>
  <si>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</si>
  <si>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</si>
  <si>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</si>
  <si>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</si>
  <si>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</si>
  <si>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</si>
  <si>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</si>
  <si>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</si>
  <si>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</si>
  <si>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</si>
  <si>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</si>
  <si>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</si>
  <si>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</si>
  <si>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</si>
  <si>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</si>
  <si>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</si>
  <si>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</si>
  <si>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</si>
  <si>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</si>
  <si>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</si>
  <si>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</si>
  <si>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</si>
  <si>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</si>
  <si>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</si>
  <si>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</si>
  <si>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</si>
  <si>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</si>
  <si>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</si>
  <si>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</si>
  <si>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</si>
  <si>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</si>
  <si>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</si>
  <si>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</si>
  <si>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</si>
  <si>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</si>
  <si>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</si>
  <si>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</si>
  <si>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</si>
  <si>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</si>
  <si>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</si>
  <si>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</si>
  <si>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</si>
  <si>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</si>
  <si>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</si>
  <si>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</si>
  <si>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</si>
  <si>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</si>
  <si>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</si>
  <si>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</si>
  <si>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</si>
  <si>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</si>
  <si>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</si>
  <si>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</si>
  <si>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</si>
  <si>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</si>
  <si>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</si>
  <si>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</si>
  <si>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</si>
  <si>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</si>
  <si>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</si>
  <si>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</si>
  <si>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</si>
  <si>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</si>
  <si>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</si>
  <si>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</si>
  <si>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</si>
  <si>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</si>
  <si>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</si>
  <si>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</si>
  <si>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</si>
  <si>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</si>
  <si>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</si>
  <si>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</si>
  <si>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</si>
  <si>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</si>
  <si>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</si>
  <si>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</si>
  <si>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</si>
  <si>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</si>
  <si>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</si>
  <si>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</si>
  <si>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</si>
  <si>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</si>
  <si>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</si>
  <si>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</si>
  <si>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</si>
  <si>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</si>
  <si>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</si>
  <si>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</si>
  <si>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</si>
  <si>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</si>
  <si>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</si>
  <si>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</si>
  <si>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</si>
  <si>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</si>
  <si>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</si>
  <si>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</si>
  <si>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</si>
  <si>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</si>
  <si>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</si>
  <si>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</si>
  <si>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</si>
  <si>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</si>
  <si>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</si>
  <si>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</si>
  <si>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</si>
  <si>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</si>
  <si>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</si>
  <si>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</si>
  <si>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</si>
  <si>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</si>
  <si>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</si>
  <si>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</si>
  <si>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</si>
  <si>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</si>
  <si>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</si>
  <si>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</si>
  <si>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</si>
  <si>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</si>
  <si>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</si>
  <si>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</si>
  <si>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</si>
  <si>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</si>
  <si>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</si>
  <si>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</si>
  <si>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</si>
  <si>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</si>
  <si>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</si>
  <si>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</si>
  <si>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</si>
  <si>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</si>
  <si>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</si>
  <si>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</si>
  <si>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</si>
  <si>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</si>
  <si>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</si>
  <si>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</si>
  <si>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</si>
  <si>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</si>
  <si>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</si>
  <si>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</si>
  <si>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</si>
  <si>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</si>
  <si>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</si>
  <si>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</si>
  <si>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</si>
  <si>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</si>
  <si>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</si>
  <si>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</si>
  <si>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</si>
  <si>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</si>
  <si>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</si>
  <si>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</si>
  <si>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</si>
  <si>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</si>
  <si>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</si>
  <si>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</si>
  <si>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</si>
  <si>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</si>
  <si>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</si>
  <si>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</si>
  <si>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</si>
  <si>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</si>
  <si>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</si>
  <si>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</si>
  <si>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</si>
  <si>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</si>
  <si>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</si>
  <si>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</si>
  <si>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</si>
  <si>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</si>
  <si>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</si>
  <si>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</si>
  <si>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</si>
  <si>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</si>
  <si>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</si>
  <si>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</si>
  <si>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</si>
  <si>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</si>
  <si>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</si>
  <si>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</si>
  <si>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</si>
  <si>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</si>
  <si>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</si>
  <si>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</si>
  <si>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</si>
  <si>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</si>
  <si>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</si>
  <si>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</si>
  <si>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</si>
  <si>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</si>
  <si>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</si>
  <si>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</si>
  <si>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</si>
  <si>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</si>
  <si>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</si>
  <si>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</si>
  <si>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</si>
  <si>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</si>
  <si>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</si>
  <si>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</si>
  <si>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</si>
  <si>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</si>
  <si>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</si>
  <si>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</si>
  <si>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</si>
  <si>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</si>
  <si>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</si>
  <si>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</si>
  <si>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</si>
  <si>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</si>
  <si>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</si>
  <si>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</si>
  <si>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</si>
  <si>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</si>
  <si>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</si>
  <si>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</si>
  <si>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</si>
  <si>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</si>
  <si>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</si>
  <si>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</si>
  <si>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</si>
  <si>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</si>
  <si>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</si>
  <si>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</si>
  <si>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</si>
  <si>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</si>
  <si>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</si>
  <si>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</si>
  <si>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</si>
  <si>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</si>
  <si>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</si>
  <si>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</si>
  <si>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</si>
  <si>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</si>
  <si>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</si>
  <si>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</si>
  <si>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</si>
  <si>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</si>
  <si>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</si>
  <si>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</si>
  <si>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</si>
  <si>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</si>
  <si>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</si>
  <si>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</si>
  <si>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</si>
  <si>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</si>
  <si>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</si>
  <si>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</si>
  <si>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</si>
  <si>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</si>
  <si>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</si>
  <si>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</si>
  <si>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</si>
  <si>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</si>
  <si>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</si>
  <si>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</si>
  <si>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</si>
  <si>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</si>
  <si>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</si>
  <si>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</si>
  <si>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</si>
  <si>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</si>
  <si>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</si>
  <si>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</si>
  <si>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</si>
  <si>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</si>
  <si>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</si>
  <si>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</si>
  <si>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</si>
  <si>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</si>
  <si>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</si>
  <si>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</si>
  <si>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</si>
  <si>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</si>
  <si>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</si>
  <si>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</si>
  <si>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</si>
  <si>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</si>
  <si>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</si>
  <si>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</si>
  <si>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</si>
  <si>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</si>
  <si>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</si>
  <si>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</si>
  <si>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</si>
  <si>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</si>
  <si>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</si>
  <si>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</si>
  <si>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</si>
  <si>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</si>
  <si>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</si>
  <si>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</si>
  <si>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</si>
  <si>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</si>
  <si>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</si>
  <si>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</si>
  <si>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</si>
  <si>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</si>
  <si>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</si>
  <si>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</si>
  <si>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</si>
  <si>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</si>
  <si>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</si>
  <si>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</si>
  <si>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</si>
  <si>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</si>
  <si>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</si>
  <si>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</si>
  <si>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</si>
  <si>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</si>
  <si>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</si>
  <si>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</si>
  <si>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</si>
  <si>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</si>
  <si>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</si>
  <si>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</si>
  <si>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</si>
  <si>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</si>
  <si>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</si>
  <si>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</si>
  <si>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</si>
  <si>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</si>
  <si>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</si>
  <si>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</si>
  <si>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</si>
  <si>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</si>
  <si>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</si>
  <si>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</si>
  <si>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</si>
  <si>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</si>
  <si>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</si>
  <si>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</si>
  <si>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</si>
  <si>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</si>
  <si>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</si>
  <si>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</si>
  <si>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</si>
  <si>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</si>
  <si>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</si>
  <si>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</si>
  <si>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</si>
  <si>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</si>
  <si>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</si>
  <si>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</si>
  <si>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</si>
  <si>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</si>
  <si>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</si>
  <si>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</si>
  <si>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</si>
  <si>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</si>
  <si>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</si>
  <si>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</si>
  <si>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</si>
  <si>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</si>
  <si>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</si>
  <si>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</si>
  <si>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</si>
  <si>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</si>
  <si>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</si>
  <si>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</si>
  <si>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</si>
  <si>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</si>
  <si>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</si>
  <si>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</si>
  <si>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</si>
  <si>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</si>
  <si>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</si>
  <si>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</si>
  <si>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</si>
  <si>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</si>
  <si>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</si>
  <si>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</si>
  <si>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</si>
  <si>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</si>
  <si>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</si>
  <si>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</si>
  <si>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</si>
  <si>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</si>
  <si>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</si>
  <si>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</si>
  <si>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</si>
  <si>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</si>
  <si>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</si>
  <si>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</si>
  <si>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</si>
  <si>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</si>
  <si>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</si>
  <si>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</si>
  <si>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</si>
  <si>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</si>
  <si>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</si>
  <si>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</si>
  <si>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</si>
  <si>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</si>
  <si>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</si>
  <si>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</si>
  <si>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</si>
  <si>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</si>
  <si>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</si>
  <si>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</si>
  <si>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</si>
  <si>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</si>
  <si>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</si>
  <si>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</si>
  <si>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</si>
  <si>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</si>
  <si>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</si>
  <si>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</si>
  <si>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</si>
  <si>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</si>
  <si>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</si>
  <si>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</si>
  <si>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</si>
  <si>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</si>
  <si>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</si>
  <si>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</si>
  <si>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</si>
  <si>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</si>
  <si>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</si>
  <si>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</si>
  <si>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</si>
  <si>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</si>
  <si>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</si>
  <si>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</si>
  <si>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</si>
  <si>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</si>
  <si>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</si>
  <si>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</si>
  <si>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</si>
  <si>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</si>
  <si>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</si>
  <si>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</si>
  <si>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</si>
  <si>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</si>
  <si>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</si>
  <si>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</si>
  <si>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</si>
  <si>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</si>
  <si>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</si>
  <si>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</si>
  <si>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</si>
  <si>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</si>
  <si>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</si>
  <si>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</si>
  <si>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</si>
  <si>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</si>
  <si>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</si>
  <si>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</si>
  <si>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</si>
  <si>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</si>
  <si>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</si>
  <si>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</si>
  <si>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</si>
  <si>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</si>
  <si>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</si>
  <si>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</si>
  <si>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</si>
  <si>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</si>
  <si>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</si>
  <si>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</si>
  <si>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</si>
  <si>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</si>
  <si>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</si>
  <si>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</si>
  <si>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</si>
  <si>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</si>
  <si>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</si>
  <si>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</si>
  <si>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</si>
  <si>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</si>
  <si>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</si>
  <si>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</si>
  <si>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</si>
  <si>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</si>
  <si>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</si>
  <si>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</si>
  <si>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</si>
  <si>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</si>
  <si>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</si>
  <si>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</si>
  <si>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</si>
  <si>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</si>
  <si>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</si>
  <si>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</si>
  <si>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</si>
  <si>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</si>
  <si>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</si>
  <si>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</si>
  <si>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</si>
  <si>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</si>
  <si>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</si>
  <si>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</si>
  <si>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</si>
  <si>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</si>
  <si>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</si>
  <si>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</si>
  <si>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</si>
  <si>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</si>
  <si>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</si>
  <si>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</si>
  <si>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</si>
  <si>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</si>
  <si>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</si>
  <si>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</si>
  <si>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</si>
  <si>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</si>
  <si>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</si>
  <si>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</si>
  <si>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</si>
  <si>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</si>
  <si>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</si>
  <si>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</si>
  <si>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</si>
  <si>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</si>
  <si>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</si>
  <si>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</si>
  <si>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</si>
  <si>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</si>
  <si>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</si>
  <si>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</si>
  <si>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</si>
  <si>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</si>
  <si>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</si>
  <si>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</si>
  <si>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</si>
  <si>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</si>
  <si>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</si>
  <si>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</si>
  <si>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</si>
  <si>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</si>
  <si>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</si>
  <si>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</si>
  <si>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</si>
  <si>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</si>
  <si>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</si>
  <si>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</si>
  <si>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</si>
  <si>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</si>
  <si>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</si>
  <si>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</si>
  <si>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</si>
  <si>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</si>
  <si>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</si>
  <si>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</si>
  <si>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</si>
  <si>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</si>
  <si>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</si>
  <si>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</si>
  <si>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</si>
  <si>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</si>
  <si>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</si>
  <si>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</si>
  <si>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</si>
  <si>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</si>
  <si>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</si>
  <si>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</si>
  <si>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</si>
  <si>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</si>
  <si>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</si>
  <si>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</si>
  <si>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</si>
  <si>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</si>
  <si>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</si>
  <si>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</si>
  <si>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</si>
  <si>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</si>
  <si>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</si>
  <si>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</si>
  <si>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</si>
  <si>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</si>
  <si>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</si>
  <si>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</si>
  <si>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</si>
  <si>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</si>
  <si>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</si>
  <si>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</si>
  <si>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</si>
  <si>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</si>
  <si>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</si>
  <si>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</si>
  <si>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</si>
  <si>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</si>
  <si>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</si>
  <si>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</si>
  <si>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</si>
  <si>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</si>
  <si>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</si>
  <si>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</si>
  <si>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</si>
  <si>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</si>
  <si>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</si>
  <si>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</si>
  <si>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</si>
  <si>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</si>
  <si>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</si>
  <si>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</si>
  <si>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</si>
  <si>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</si>
  <si>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</si>
  <si>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</si>
  <si>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</si>
  <si>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</si>
  <si>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</si>
  <si>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</si>
  <si>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</si>
  <si>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</si>
  <si>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</si>
  <si>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</si>
  <si>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</si>
  <si>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</si>
  <si>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</si>
  <si>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</si>
  <si>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</si>
  <si>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</si>
  <si>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</si>
  <si>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</si>
  <si>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</si>
  <si>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</si>
  <si>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</si>
  <si>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</si>
  <si>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</si>
  <si>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</si>
  <si>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</si>
  <si>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</si>
  <si>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</si>
  <si>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</si>
  <si>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</si>
  <si>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</si>
  <si>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</si>
  <si>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</si>
  <si>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</si>
  <si>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</si>
  <si>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</si>
  <si>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</si>
  <si>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</si>
  <si>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</si>
  <si>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</si>
  <si>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</si>
  <si>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</si>
  <si>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</si>
  <si>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</si>
  <si>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</si>
  <si>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</si>
  <si>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</si>
  <si>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</si>
  <si>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</si>
  <si>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</si>
  <si>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</si>
  <si>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</si>
  <si>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</si>
  <si>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</si>
  <si>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</si>
  <si>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</si>
  <si>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</si>
  <si>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</si>
  <si>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</si>
  <si>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</si>
  <si>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</si>
  <si>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</si>
  <si>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</si>
  <si>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</si>
  <si>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</si>
  <si>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</si>
  <si>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</si>
  <si>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</si>
  <si>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</si>
  <si>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</si>
  <si>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</si>
  <si>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</si>
  <si>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</si>
  <si>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</si>
  <si>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</si>
  <si>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</si>
  <si>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</si>
  <si>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</si>
  <si>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</si>
  <si>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</si>
  <si>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</si>
  <si>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</si>
  <si>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</si>
  <si>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</si>
  <si>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</si>
  <si>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</si>
  <si>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</si>
  <si>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</si>
  <si>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</si>
  <si>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</si>
  <si>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</si>
  <si>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</si>
  <si>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</si>
  <si>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</si>
  <si>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</si>
  <si>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</si>
  <si>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</si>
  <si>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</si>
  <si>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</si>
  <si>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</si>
  <si>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</si>
  <si>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</si>
  <si>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</si>
  <si>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</si>
  <si>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</si>
  <si>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</si>
  <si>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</si>
  <si>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</si>
  <si>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</si>
  <si>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</si>
  <si>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</si>
  <si>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</si>
  <si>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</si>
  <si>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</si>
  <si>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</si>
  <si>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</si>
  <si>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</si>
  <si>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</si>
  <si>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</si>
  <si>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</si>
  <si>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</si>
  <si>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</si>
  <si>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</si>
  <si>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</si>
  <si>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</si>
  <si>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</si>
  <si>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</si>
  <si>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</si>
  <si>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</si>
  <si>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</si>
  <si>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</si>
  <si>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</si>
  <si>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</si>
  <si>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</si>
  <si>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</si>
  <si>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</si>
  <si>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</si>
  <si>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</si>
  <si>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</si>
  <si>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</si>
  <si>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</si>
  <si>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</si>
  <si>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</si>
  <si>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</si>
  <si>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</si>
  <si>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</si>
  <si>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</si>
  <si>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</si>
  <si>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</si>
  <si>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</si>
  <si>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</si>
  <si>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</si>
  <si>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</si>
  <si>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</si>
  <si>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</si>
  <si>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</si>
  <si>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</si>
  <si>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</si>
  <si>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</si>
  <si>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</si>
  <si>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</si>
  <si>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</si>
  <si>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</si>
  <si>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</si>
  <si>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</si>
  <si>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</si>
  <si>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</si>
  <si>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</si>
  <si>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</si>
  <si>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</si>
  <si>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</si>
  <si>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</si>
  <si>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</si>
  <si>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</si>
  <si>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</si>
  <si>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</si>
  <si>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</si>
  <si>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</si>
  <si>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</si>
  <si>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</si>
  <si>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</si>
  <si>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</si>
  <si>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</si>
  <si>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</si>
  <si>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</si>
  <si>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</si>
  <si>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</si>
  <si>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</si>
  <si>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</si>
  <si>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</si>
  <si>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</si>
  <si>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</si>
  <si>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</si>
  <si>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</si>
  <si>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</si>
  <si>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</si>
  <si>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</si>
  <si>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</si>
  <si>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</si>
  <si>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</si>
  <si>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</si>
  <si>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</si>
  <si>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</si>
  <si>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</si>
  <si>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</si>
  <si>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</si>
  <si>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</si>
  <si>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</si>
  <si>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</si>
  <si>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</si>
  <si>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</si>
  <si>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</si>
  <si>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</si>
  <si>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</si>
  <si>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</si>
  <si>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</si>
  <si>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</si>
  <si>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</si>
  <si>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</si>
  <si>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</si>
  <si>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</si>
  <si>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</si>
  <si>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</si>
  <si>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</si>
  <si>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</si>
  <si>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</si>
  <si>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</si>
  <si>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</si>
  <si>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</si>
  <si>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</si>
  <si>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</si>
  <si>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</si>
  <si>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</si>
  <si>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</si>
  <si>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</si>
  <si>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</si>
  <si>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</si>
  <si>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</si>
  <si>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</si>
  <si>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</si>
  <si>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</si>
  <si>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</si>
  <si>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</si>
  <si>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</si>
  <si>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</si>
  <si>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</si>
  <si>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</si>
  <si>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</si>
  <si>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</si>
  <si>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</si>
  <si>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</si>
  <si>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</si>
  <si>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</si>
  <si>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</si>
  <si>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</si>
  <si>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</si>
  <si>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</si>
  <si>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</si>
  <si>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</si>
  <si>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</si>
  <si>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</si>
  <si>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</si>
  <si>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</si>
  <si>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</si>
  <si>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</si>
  <si>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</si>
  <si>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</si>
  <si>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</si>
  <si>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</si>
  <si>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</si>
  <si>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</si>
  <si>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</si>
  <si>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</si>
  <si>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</si>
  <si>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</si>
  <si>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</si>
  <si>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</si>
  <si>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</si>
  <si>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</si>
  <si>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</si>
  <si>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</si>
  <si>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</si>
  <si>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</si>
  <si>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</si>
  <si>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</si>
  <si>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</si>
  <si>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</si>
  <si>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</si>
  <si>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</si>
  <si>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</si>
  <si>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</si>
  <si>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</si>
  <si>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</si>
  <si>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</si>
  <si>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</si>
  <si>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</si>
  <si>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</si>
  <si>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</si>
  <si>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</si>
  <si>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</si>
  <si>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</si>
  <si>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</si>
  <si>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</si>
  <si>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</si>
  <si>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</si>
  <si>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</si>
  <si>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</si>
  <si>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</si>
  <si>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</si>
  <si>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</si>
  <si>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</si>
  <si>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</si>
  <si>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</si>
  <si>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</si>
  <si>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</si>
  <si>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</si>
  <si>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</si>
  <si>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</si>
  <si>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</si>
  <si>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</si>
  <si>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</si>
  <si>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</si>
  <si>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</si>
  <si>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</si>
  <si>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</si>
  <si>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</si>
  <si>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</si>
  <si>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</si>
  <si>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</si>
  <si>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</si>
  <si>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</si>
  <si>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</si>
  <si>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</si>
  <si>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</si>
  <si>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</si>
  <si>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</si>
  <si>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</si>
  <si>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</si>
  <si>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</si>
  <si>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</si>
  <si>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</si>
  <si>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</si>
  <si>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</si>
  <si>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</si>
  <si>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</si>
  <si>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</si>
  <si>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</si>
  <si>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</si>
  <si>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</si>
  <si>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</si>
  <si>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</si>
  <si>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</si>
  <si>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</si>
  <si>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</si>
  <si>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</si>
  <si>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</si>
  <si>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</si>
  <si>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</si>
  <si>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</si>
  <si>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</si>
  <si>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</si>
  <si>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</si>
  <si>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</si>
  <si>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</si>
  <si>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</si>
  <si>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</si>
  <si>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</si>
  <si>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</si>
  <si>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</si>
  <si>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</si>
  <si>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</si>
  <si>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</si>
  <si>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</si>
  <si>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</si>
  <si>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</si>
  <si>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</si>
  <si>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</si>
  <si>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</si>
  <si>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</si>
  <si>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</si>
  <si>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</si>
  <si>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</si>
  <si>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</si>
  <si>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</si>
  <si>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</si>
  <si>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</si>
  <si>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</si>
  <si>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</si>
  <si>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</si>
  <si>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</si>
  <si>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</si>
  <si>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</si>
  <si>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</si>
  <si>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</si>
  <si>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</si>
  <si>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</si>
  <si>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</si>
  <si>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</si>
  <si>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</si>
  <si>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</si>
  <si>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</si>
  <si>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</si>
  <si>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</si>
  <si>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</si>
  <si>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</si>
  <si>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</si>
  <si>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</si>
  <si>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</si>
  <si>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</si>
  <si>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</si>
  <si>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</si>
  <si>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</si>
  <si>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</si>
  <si>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</si>
  <si>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</si>
  <si>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</si>
  <si>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</si>
  <si>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</si>
  <si>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</si>
  <si>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</si>
  <si>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</si>
  <si>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</si>
  <si>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</si>
  <si>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</si>
  <si>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</si>
  <si>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</si>
  <si>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</si>
  <si>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</si>
  <si>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</si>
  <si>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</si>
  <si>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</si>
  <si>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</si>
  <si>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</si>
  <si>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</si>
  <si>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</si>
  <si>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</si>
  <si>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</si>
  <si>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</si>
  <si>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</si>
  <si>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</si>
  <si>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</si>
  <si>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</si>
  <si>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</si>
  <si>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</si>
  <si>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</si>
  <si>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</si>
  <si>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</si>
  <si>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</si>
  <si>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</si>
  <si>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</si>
  <si>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</si>
  <si>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</si>
  <si>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</si>
  <si>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</si>
  <si>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</si>
  <si>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</si>
  <si>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</si>
  <si>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</si>
  <si>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</si>
  <si>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</si>
  <si>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</si>
  <si>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</si>
  <si>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</si>
  <si>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</si>
  <si>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</si>
  <si>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</si>
  <si>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</si>
  <si>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</si>
  <si>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</si>
  <si>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</si>
  <si>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</si>
  <si>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</si>
  <si>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</si>
  <si>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</si>
  <si>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</si>
  <si>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</si>
  <si>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</si>
  <si>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</si>
  <si>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</si>
  <si>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</si>
  <si>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</si>
  <si>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</si>
  <si>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</si>
  <si>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</si>
  <si>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</si>
  <si>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</si>
  <si>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</si>
  <si>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</si>
  <si>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</si>
  <si>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</si>
  <si>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</si>
  <si>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</si>
  <si>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</si>
  <si>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</si>
  <si>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</si>
  <si>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</si>
  <si>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</si>
  <si>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</si>
  <si>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</si>
  <si>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</si>
  <si>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</si>
  <si>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</si>
  <si>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</si>
  <si>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</si>
  <si>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</si>
  <si>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</si>
  <si>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</si>
  <si>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</si>
  <si>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</si>
  <si>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</si>
  <si>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</si>
  <si>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</si>
  <si>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</si>
  <si>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</si>
  <si>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</si>
  <si>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</si>
  <si>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</si>
  <si>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</si>
  <si>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</si>
  <si>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</si>
  <si>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</si>
  <si>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</si>
  <si>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</si>
  <si>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</si>
  <si>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</si>
  <si>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</si>
  <si>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</si>
  <si>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</si>
  <si>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</si>
  <si>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</si>
  <si>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</si>
  <si>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</si>
  <si>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</si>
  <si>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</si>
  <si>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</si>
  <si>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</si>
  <si>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</si>
  <si>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</si>
  <si>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</si>
  <si>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</si>
  <si>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</si>
  <si>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</si>
  <si>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</si>
  <si>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</si>
  <si>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</si>
  <si>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</si>
  <si>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</si>
  <si>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</si>
  <si>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</si>
  <si>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</si>
  <si>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</si>
  <si>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</si>
  <si>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</si>
  <si>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</si>
  <si>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</si>
  <si>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</si>
  <si>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</si>
  <si>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</si>
  <si>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</si>
  <si>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</si>
  <si>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</si>
  <si>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</si>
  <si>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</si>
  <si>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</si>
  <si>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</si>
  <si>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</si>
  <si>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</si>
  <si>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</si>
  <si>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</si>
  <si>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</si>
  <si>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</si>
  <si>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</si>
  <si>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</si>
  <si>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</si>
  <si>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</si>
  <si>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</si>
  <si>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</si>
  <si>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</si>
  <si>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</si>
  <si>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</si>
  <si>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</si>
  <si>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</si>
  <si>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</si>
  <si>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</si>
  <si>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</si>
  <si>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</si>
  <si>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</si>
  <si>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</si>
  <si>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</si>
  <si>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</si>
  <si>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</si>
  <si>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</si>
  <si>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</si>
  <si>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</si>
  <si>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</si>
  <si>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</si>
  <si>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</si>
  <si>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</si>
  <si>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</si>
  <si>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</si>
  <si>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</si>
  <si>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</si>
  <si>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</si>
  <si>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</si>
  <si>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</si>
  <si>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</si>
  <si>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</si>
  <si>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</si>
  <si>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</si>
  <si>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</si>
  <si>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</si>
  <si>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</si>
  <si>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</si>
  <si>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</si>
  <si>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</si>
  <si>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</si>
  <si>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</si>
  <si>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</si>
  <si>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</si>
  <si>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</si>
  <si>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</si>
  <si>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</si>
  <si>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</si>
  <si>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</si>
  <si>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</si>
  <si>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</si>
  <si>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</si>
  <si>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</si>
  <si>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</si>
  <si>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</si>
  <si>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</si>
  <si>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</si>
  <si>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</si>
  <si>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</si>
  <si>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</si>
  <si>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</si>
  <si>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</si>
  <si>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</si>
  <si>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</si>
  <si>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</si>
  <si>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</si>
  <si>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</si>
  <si>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</si>
  <si>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</si>
  <si>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</si>
  <si>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</si>
  <si>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</si>
  <si>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</si>
  <si>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</si>
  <si>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</si>
  <si>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</si>
  <si>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</si>
  <si>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</si>
  <si>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</si>
  <si>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</si>
  <si>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</si>
  <si>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</si>
  <si>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</si>
  <si>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</si>
  <si>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</si>
  <si>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</si>
  <si>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</si>
  <si>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</si>
  <si>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</si>
  <si>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</si>
  <si>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</si>
  <si>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</si>
  <si>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</si>
  <si>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</si>
  <si>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</si>
  <si>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</si>
  <si>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</si>
  <si>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</si>
  <si>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</si>
  <si>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</si>
  <si>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</si>
  <si>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</si>
  <si>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</si>
  <si>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</si>
  <si>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</si>
  <si>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</si>
  <si>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</si>
  <si>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</si>
  <si>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</si>
  <si>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</si>
  <si>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</si>
  <si>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</si>
  <si>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</si>
  <si>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</si>
  <si>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</si>
  <si>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</si>
  <si>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</si>
  <si>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</si>
  <si>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</si>
  <si>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</si>
  <si>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</si>
  <si>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</si>
  <si>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</si>
  <si>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</si>
  <si>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</si>
  <si>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</si>
  <si>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</si>
  <si>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</si>
  <si>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</si>
  <si>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</si>
  <si>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</si>
  <si>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</si>
  <si>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</si>
  <si>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</si>
  <si>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</si>
  <si>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</si>
  <si>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</si>
  <si>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</si>
  <si>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</si>
  <si>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</si>
  <si>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</si>
  <si>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</si>
  <si>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</si>
  <si>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</si>
  <si>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</si>
  <si>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</si>
  <si>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</si>
  <si>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</si>
  <si>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</si>
  <si>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</si>
  <si>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</si>
  <si>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</si>
  <si>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</si>
  <si>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</si>
  <si>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</si>
  <si>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</si>
  <si>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</si>
  <si>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</si>
  <si>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</si>
  <si>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</si>
  <si>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</si>
  <si>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</si>
  <si>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</si>
  <si>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</si>
  <si>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</si>
  <si>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</si>
  <si>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</si>
  <si>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</si>
  <si>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</si>
  <si>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</si>
  <si>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</si>
  <si>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</si>
  <si>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</si>
  <si>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</si>
  <si>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</si>
  <si>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</si>
  <si>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</si>
  <si>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</si>
  <si>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</si>
  <si>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</si>
  <si>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</si>
  <si>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</si>
  <si>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</si>
  <si>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</si>
  <si>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</si>
  <si>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</si>
  <si>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</si>
  <si>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</si>
  <si>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</si>
  <si>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</si>
  <si>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</si>
  <si>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</si>
  <si>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</si>
  <si>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</si>
  <si>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</si>
  <si>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</si>
  <si>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</si>
  <si>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</si>
  <si>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</si>
  <si>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</si>
  <si>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</si>
  <si>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</si>
  <si>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</si>
  <si>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</si>
  <si>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</si>
  <si>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</si>
  <si>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</si>
  <si>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</si>
  <si>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</si>
  <si>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</si>
  <si>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</si>
  <si>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</si>
  <si>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</si>
  <si>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</si>
  <si>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</si>
  <si>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</si>
  <si>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</si>
  <si>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</si>
  <si>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</si>
  <si>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</si>
  <si>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</si>
  <si>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</si>
  <si>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</si>
  <si>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</si>
  <si>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</si>
  <si>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</si>
  <si>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</si>
  <si>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</si>
  <si>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</si>
  <si>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</si>
  <si>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</si>
  <si>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</si>
  <si>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</si>
  <si>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</si>
  <si>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</si>
  <si>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</si>
  <si>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</si>
  <si>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</si>
  <si>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</si>
  <si>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</si>
  <si>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</si>
  <si>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</si>
  <si>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</si>
  <si>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</si>
  <si>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</si>
  <si>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</si>
  <si>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</si>
  <si>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</si>
  <si>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</si>
  <si>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</si>
  <si>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</si>
  <si>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</si>
  <si>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</si>
  <si>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</si>
  <si>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</si>
  <si>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</si>
  <si>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</si>
  <si>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</si>
  <si>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</si>
  <si>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</si>
  <si>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</si>
  <si>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</si>
  <si>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</si>
  <si>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</si>
  <si>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</si>
  <si>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</si>
  <si>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</si>
  <si>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</si>
  <si>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</si>
  <si>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</si>
  <si>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</si>
  <si>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</si>
  <si>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</si>
  <si>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</si>
  <si>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</si>
  <si>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</si>
  <si>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</si>
  <si>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</si>
  <si>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</si>
  <si>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</si>
  <si>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</si>
  <si>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</si>
  <si>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</si>
  <si>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</si>
  <si>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</si>
  <si>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</si>
  <si>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</si>
  <si>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</si>
  <si>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</si>
  <si>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</si>
  <si>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</si>
  <si>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</si>
  <si>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</si>
  <si>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</si>
  <si>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</si>
  <si>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</si>
  <si>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</si>
  <si>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</si>
  <si>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</si>
  <si>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</si>
  <si>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</si>
  <si>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</si>
  <si>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</si>
  <si>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</si>
  <si>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</si>
  <si>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</si>
  <si>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</si>
  <si>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</si>
  <si>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</si>
  <si>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</si>
  <si>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</si>
  <si>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</si>
  <si>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</si>
  <si>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</si>
  <si>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</si>
  <si>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</si>
  <si>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</si>
  <si>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</si>
  <si>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</si>
  <si>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</si>
  <si>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</si>
  <si>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</si>
  <si>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</si>
  <si>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</si>
  <si>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</si>
  <si>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</si>
  <si>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</si>
  <si>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</si>
  <si>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</si>
  <si>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</si>
  <si>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</si>
  <si>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</si>
  <si>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</si>
  <si>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</si>
  <si>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</si>
  <si>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</si>
  <si>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</si>
  <si>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</si>
  <si>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</si>
  <si>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</si>
  <si>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</si>
  <si>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</si>
  <si>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</si>
  <si>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</si>
  <si>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</si>
  <si>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</si>
  <si>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</si>
  <si>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</si>
  <si>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</si>
  <si>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</si>
  <si>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</si>
  <si>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</si>
  <si>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</si>
  <si>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</si>
  <si>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</si>
  <si>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</si>
  <si>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</si>
  <si>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</si>
  <si>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</si>
  <si>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</si>
  <si>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</si>
  <si>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</si>
  <si>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</si>
  <si>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</si>
  <si>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</si>
  <si>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</si>
  <si>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</si>
  <si>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</si>
  <si>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</si>
  <si>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</si>
  <si>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</si>
  <si>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</si>
  <si>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</si>
  <si>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</si>
  <si>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</si>
  <si>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</si>
  <si>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</si>
  <si>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</si>
  <si>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</si>
  <si>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</si>
  <si>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</si>
  <si>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</si>
  <si>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</si>
  <si>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</si>
  <si>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</si>
  <si>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</si>
  <si>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</si>
  <si>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</si>
  <si>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</si>
  <si>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</si>
  <si>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</si>
  <si>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</si>
  <si>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</si>
  <si>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</si>
  <si>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</si>
  <si>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</si>
  <si>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</si>
  <si>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</si>
  <si>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</si>
  <si>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</si>
  <si>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</si>
  <si>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</si>
  <si>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</si>
  <si>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</si>
  <si>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</si>
  <si>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</si>
  <si>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</si>
  <si>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</si>
  <si>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</si>
  <si>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</si>
  <si>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</si>
  <si>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</si>
  <si>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</si>
  <si>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</si>
  <si>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</si>
  <si>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</si>
  <si>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</si>
  <si>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</si>
  <si>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</si>
  <si>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</si>
  <si>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</si>
  <si>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</si>
  <si>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</si>
  <si>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</si>
  <si>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</si>
  <si>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</si>
  <si>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</si>
  <si>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</si>
  <si>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</si>
  <si>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</si>
  <si>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</si>
  <si>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</si>
  <si>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</si>
  <si>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</si>
  <si>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</si>
  <si>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</si>
  <si>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</si>
  <si>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</si>
  <si>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</si>
  <si>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</si>
  <si>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</si>
  <si>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</si>
  <si>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</si>
  <si>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</si>
  <si>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</si>
  <si>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</si>
  <si>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</si>
  <si>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</si>
  <si>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</si>
  <si>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</si>
  <si>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</si>
  <si>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</si>
  <si>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</si>
  <si>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</si>
  <si>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</si>
  <si>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</si>
  <si>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</si>
  <si>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</si>
  <si>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</si>
  <si>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</si>
  <si>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</si>
  <si>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</si>
  <si>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</si>
  <si>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</si>
  <si>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</si>
  <si>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</si>
  <si>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</si>
  <si>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</si>
  <si>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</si>
  <si>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</si>
  <si>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</si>
  <si>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</si>
  <si>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</si>
  <si>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</si>
  <si>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</si>
  <si>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</si>
  <si>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</si>
  <si>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</si>
  <si>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</si>
  <si>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</si>
  <si>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</si>
  <si>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</si>
  <si>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</si>
  <si>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</si>
  <si>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</si>
  <si>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</si>
  <si>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</si>
  <si>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</si>
  <si>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</si>
  <si>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</si>
  <si>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</si>
  <si>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</si>
  <si>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</si>
  <si>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</si>
  <si>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</si>
  <si>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</si>
  <si>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</si>
  <si>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</si>
  <si>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</si>
  <si>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</si>
  <si>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</si>
  <si>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</si>
  <si>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</si>
  <si>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</si>
  <si>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</si>
  <si>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</si>
  <si>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</si>
  <si>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</si>
  <si>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</si>
  <si>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</si>
  <si>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</si>
  <si>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</si>
  <si>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</si>
  <si>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</si>
  <si>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</si>
  <si>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</si>
  <si>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</si>
  <si>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</si>
  <si>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</si>
  <si>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</si>
  <si>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</si>
  <si>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</si>
  <si>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</si>
  <si>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</si>
  <si>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</si>
  <si>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</si>
  <si>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</si>
  <si>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</si>
  <si>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</si>
  <si>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</si>
  <si>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</si>
  <si>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</si>
  <si>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</si>
  <si>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</si>
  <si>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</si>
  <si>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</si>
  <si>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</si>
  <si>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</si>
  <si>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</si>
  <si>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</si>
  <si>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</si>
  <si>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</si>
  <si>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</si>
  <si>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</si>
  <si>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</si>
  <si>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</si>
  <si>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</si>
  <si>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</si>
  <si>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</si>
  <si>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</si>
  <si>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</si>
  <si>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</si>
  <si>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</si>
  <si>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</si>
  <si>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</si>
  <si>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</si>
  <si>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</si>
  <si>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</si>
  <si>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</si>
  <si>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</si>
  <si>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</si>
  <si>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</si>
  <si>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</si>
  <si>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</si>
  <si>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</si>
  <si>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</si>
  <si>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</si>
  <si>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</si>
  <si>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</si>
  <si>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</si>
  <si>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</si>
  <si>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</si>
  <si>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</si>
  <si>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</si>
  <si>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</si>
  <si>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</si>
  <si>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</si>
  <si>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</si>
  <si>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</si>
  <si>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</si>
  <si>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</si>
  <si>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</si>
  <si>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</si>
  <si>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</si>
  <si>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</si>
  <si>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</si>
  <si>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</si>
  <si>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</si>
  <si>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</si>
  <si>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</si>
  <si>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</si>
  <si>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</si>
  <si>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</si>
  <si>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</si>
  <si>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</si>
  <si>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</si>
  <si>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</si>
  <si>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</si>
  <si>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</si>
  <si>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</si>
  <si>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</si>
  <si>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</si>
  <si>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</si>
  <si>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</si>
  <si>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</si>
  <si>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</si>
  <si>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</si>
  <si>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</si>
  <si>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</si>
  <si>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</si>
  <si>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</si>
  <si>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</si>
  <si>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</si>
  <si>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</si>
  <si>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</si>
  <si>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</si>
  <si>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</si>
  <si>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</si>
  <si>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</si>
  <si>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</si>
  <si>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</si>
  <si>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</si>
  <si>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</si>
  <si>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</si>
  <si>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</si>
  <si>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</si>
  <si>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</si>
  <si>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</si>
  <si>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</si>
  <si>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</si>
  <si>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</si>
  <si>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</si>
  <si>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</si>
  <si>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</si>
  <si>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</si>
  <si>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</si>
  <si>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</si>
  <si>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</si>
  <si>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</si>
  <si>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</si>
  <si>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</si>
  <si>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</si>
  <si>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</si>
  <si>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</si>
  <si>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</si>
  <si>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</si>
  <si>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</si>
  <si>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</si>
  <si>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</si>
  <si>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</si>
  <si>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</si>
  <si>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</si>
  <si>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</si>
  <si>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</si>
  <si>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</si>
  <si>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</si>
  <si>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</si>
  <si>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</si>
  <si>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</si>
  <si>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</si>
  <si>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</si>
  <si>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</si>
  <si>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</si>
  <si>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</si>
  <si>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</si>
  <si>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</si>
  <si>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</si>
  <si>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</si>
  <si>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</si>
  <si>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</si>
  <si>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</si>
  <si>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</si>
  <si>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</si>
  <si>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</si>
  <si>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</si>
  <si>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</si>
  <si>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</si>
  <si>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</si>
  <si>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</si>
  <si>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</si>
  <si>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</si>
  <si>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</si>
  <si>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</si>
  <si>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</si>
  <si>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</si>
  <si>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</si>
  <si>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</si>
  <si>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</si>
  <si>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</si>
  <si>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</si>
  <si>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</si>
  <si>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</si>
  <si>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</si>
  <si>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</si>
  <si>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</si>
  <si>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</si>
  <si>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</si>
  <si>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</si>
  <si>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</si>
  <si>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</si>
  <si>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</si>
  <si>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</si>
  <si>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</si>
  <si>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</si>
  <si>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</si>
  <si>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</si>
  <si>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</si>
  <si>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</si>
  <si>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</si>
  <si>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</si>
  <si>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</si>
  <si>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</si>
  <si>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</si>
  <si>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</si>
  <si>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</si>
  <si>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</si>
  <si>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</si>
  <si>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</si>
  <si>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</si>
  <si>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</si>
  <si>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</si>
  <si>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</si>
  <si>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</si>
  <si>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</si>
  <si>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</si>
  <si>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</si>
  <si>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</si>
  <si>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</si>
  <si>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</si>
  <si>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</si>
  <si>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</si>
  <si>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</si>
  <si>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</si>
  <si>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</si>
  <si>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</si>
  <si>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</si>
  <si>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</si>
  <si>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</si>
  <si>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</si>
  <si>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</si>
  <si>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</si>
  <si>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</si>
  <si>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</si>
  <si>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</si>
  <si>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</si>
  <si>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</si>
  <si>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</si>
  <si>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</si>
  <si>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</si>
  <si>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</si>
  <si>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</si>
  <si>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</si>
  <si>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</si>
  <si>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</si>
  <si>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</si>
  <si>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</si>
  <si>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</si>
  <si>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</si>
  <si>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</si>
  <si>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</si>
  <si>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</si>
  <si>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</si>
  <si>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</si>
  <si>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</si>
  <si>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</si>
  <si>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</si>
  <si>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</si>
  <si>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</si>
  <si>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</si>
  <si>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</si>
  <si>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</si>
  <si>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</si>
  <si>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</si>
  <si>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</si>
  <si>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</si>
  <si>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</si>
  <si>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</si>
  <si>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</si>
  <si>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</si>
  <si>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</si>
  <si>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</si>
  <si>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</si>
  <si>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</si>
  <si>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</si>
  <si>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</si>
  <si>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</si>
  <si>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</si>
  <si>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</si>
  <si>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</si>
  <si>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</si>
  <si>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</si>
  <si>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</si>
  <si>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</si>
  <si>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</si>
  <si>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</si>
  <si>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</si>
  <si>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</si>
  <si>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</si>
  <si>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</si>
  <si>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</si>
  <si>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</si>
  <si>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</si>
  <si>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</si>
  <si>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</si>
  <si>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</si>
  <si>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</si>
  <si>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</si>
  <si>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</si>
  <si>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</si>
  <si>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</si>
  <si>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</si>
  <si>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</si>
  <si>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</si>
  <si>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</si>
  <si>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</si>
  <si>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</si>
  <si>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</si>
  <si>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</si>
  <si>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</si>
  <si>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</si>
  <si>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</si>
  <si>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</si>
  <si>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</si>
  <si>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</si>
  <si>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</si>
  <si>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</si>
  <si>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</si>
  <si>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</si>
  <si>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</si>
  <si>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</si>
  <si>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</si>
  <si>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</si>
  <si>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</si>
  <si>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</si>
  <si>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</si>
  <si>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</si>
  <si>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</si>
  <si>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</si>
  <si>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</si>
  <si>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</si>
  <si>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</si>
  <si>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</si>
  <si>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</si>
  <si>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</si>
  <si>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</si>
  <si>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</si>
  <si>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</si>
  <si>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</si>
  <si>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</si>
  <si>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</si>
  <si>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</si>
  <si>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</si>
  <si>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</si>
  <si>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</si>
  <si>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</si>
  <si>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</si>
  <si>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</si>
  <si>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</si>
  <si>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</si>
  <si>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</si>
  <si>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</si>
  <si>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</si>
  <si>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</si>
  <si>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</si>
  <si>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</si>
  <si>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</si>
  <si>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</si>
  <si>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</si>
  <si>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</si>
  <si>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</si>
  <si>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</si>
  <si>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</si>
  <si>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</si>
  <si>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</si>
  <si>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</si>
  <si>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</si>
  <si>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</si>
  <si>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</si>
  <si>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</si>
  <si>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</si>
  <si>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</si>
  <si>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</si>
  <si>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</si>
  <si>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</si>
  <si>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</si>
  <si>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</si>
  <si>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</si>
  <si>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</si>
  <si>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</si>
  <si>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</si>
  <si>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</si>
  <si>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</si>
  <si>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</si>
  <si>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</si>
  <si>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</si>
  <si>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</si>
  <si>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</si>
  <si>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</si>
  <si>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</si>
  <si>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</si>
  <si>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</si>
  <si>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</si>
  <si>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</si>
  <si>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</si>
  <si>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</si>
  <si>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</si>
  <si>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</si>
  <si>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</si>
  <si>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</si>
  <si>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</si>
  <si>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</si>
  <si>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</si>
  <si>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</si>
  <si>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</si>
  <si>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</si>
  <si>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</si>
  <si>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</si>
  <si>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</si>
  <si>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</si>
  <si>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</si>
  <si>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</si>
  <si>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</si>
  <si>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</si>
  <si>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</si>
  <si>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</si>
  <si>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</si>
  <si>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</si>
  <si>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</si>
  <si>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</si>
  <si>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</si>
  <si>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</si>
  <si>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</si>
  <si>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</si>
  <si>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</si>
  <si>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</si>
  <si>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</si>
  <si>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</si>
  <si>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</si>
  <si>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</si>
  <si>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</si>
  <si>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</si>
  <si>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</si>
  <si>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</si>
  <si>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</si>
  <si>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</si>
  <si>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</si>
  <si>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</si>
  <si>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</si>
  <si>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</si>
  <si>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</si>
  <si>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</si>
  <si>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</si>
  <si>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</si>
  <si>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</si>
  <si>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</si>
  <si>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</si>
  <si>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</si>
  <si>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</si>
  <si>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</si>
  <si>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</si>
  <si>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</si>
  <si>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</si>
  <si>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</si>
  <si>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</si>
  <si>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</si>
  <si>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</si>
  <si>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</si>
  <si>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</si>
  <si>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</si>
  <si>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</si>
  <si>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</si>
  <si>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</si>
  <si>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</si>
  <si>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</si>
  <si>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</si>
  <si>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</si>
  <si>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</si>
  <si>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</si>
  <si>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</si>
  <si>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</si>
  <si>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</si>
  <si>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</si>
  <si>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</si>
  <si>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</si>
  <si>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</si>
  <si>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</si>
  <si>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</si>
  <si>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</si>
  <si>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</si>
  <si>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</si>
  <si>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</si>
  <si>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</si>
  <si>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</si>
  <si>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</si>
  <si>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</si>
  <si>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</si>
  <si>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</si>
  <si>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</si>
  <si>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</si>
  <si>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</si>
  <si>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</si>
  <si>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</si>
  <si>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</si>
  <si>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</si>
  <si>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</si>
  <si>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</si>
  <si>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</si>
  <si>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</si>
  <si>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</si>
  <si>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</si>
  <si>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</si>
  <si>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</si>
  <si>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</si>
  <si>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</si>
  <si>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</si>
  <si>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</si>
  <si>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</si>
  <si>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</si>
  <si>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</si>
  <si>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</si>
  <si>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</si>
  <si>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</si>
  <si>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</si>
  <si>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</si>
  <si>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</si>
  <si>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</si>
  <si>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</si>
  <si>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</si>
  <si>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</si>
  <si>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</si>
  <si>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</si>
  <si>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</si>
  <si>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</si>
  <si>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</si>
  <si>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</si>
  <si>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</si>
  <si>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</si>
  <si>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</si>
  <si>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</si>
  <si>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</si>
  <si>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</si>
  <si>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</si>
  <si>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</si>
  <si>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</si>
  <si>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</si>
  <si>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</si>
  <si>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</si>
  <si>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</si>
  <si>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</si>
  <si>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</si>
  <si>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</si>
  <si>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</si>
  <si>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</si>
  <si>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</si>
  <si>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</si>
  <si>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</si>
  <si>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</si>
  <si>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</si>
  <si>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</si>
  <si>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</si>
  <si>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</si>
  <si>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</si>
  <si>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</si>
  <si>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</si>
  <si>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</si>
  <si>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</si>
  <si>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</si>
  <si>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</si>
  <si>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</si>
  <si>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</si>
  <si>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</si>
  <si>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</si>
  <si>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</si>
  <si>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</si>
  <si>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</si>
  <si>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</si>
  <si>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</si>
  <si>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</si>
  <si>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</si>
  <si>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</si>
  <si>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</si>
  <si>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</si>
  <si>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</si>
  <si>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</si>
  <si>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</si>
  <si>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</si>
  <si>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</si>
  <si>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</si>
  <si>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</si>
  <si>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</si>
  <si>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</si>
  <si>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</si>
  <si>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</si>
  <si>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</si>
  <si>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</si>
  <si>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</si>
  <si>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</si>
  <si>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</si>
  <si>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</si>
  <si>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</si>
  <si>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</si>
  <si>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</si>
  <si>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</si>
  <si>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</si>
  <si>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</si>
  <si>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</si>
  <si>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</si>
  <si>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</si>
  <si>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</si>
  <si>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</si>
  <si>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</si>
  <si>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</si>
  <si>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</si>
  <si>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</si>
  <si>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</si>
  <si>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</si>
  <si>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</si>
  <si>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</si>
  <si>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</si>
  <si>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</si>
  <si>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</si>
  <si>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</si>
  <si>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</si>
  <si>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</si>
  <si>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</si>
  <si>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</si>
  <si>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</si>
  <si>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</si>
  <si>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</si>
  <si>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</si>
  <si>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</si>
  <si>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</si>
  <si>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</si>
  <si>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</si>
  <si>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</si>
  <si>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</si>
  <si>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</si>
  <si>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</si>
  <si>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</si>
  <si>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</si>
  <si>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</si>
  <si>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</si>
  <si>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</si>
  <si>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</si>
  <si>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</si>
  <si>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</si>
  <si>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</si>
  <si>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</si>
  <si>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</si>
  <si>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</si>
  <si>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</si>
  <si>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</si>
  <si>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</si>
  <si>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</si>
  <si>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</si>
  <si>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</si>
  <si>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</si>
  <si>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</si>
  <si>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</si>
  <si>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</si>
  <si>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</si>
  <si>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</si>
  <si>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</si>
  <si>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</si>
  <si>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</si>
  <si>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</si>
  <si>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</si>
  <si>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</si>
  <si>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</si>
  <si>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</si>
  <si>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</si>
  <si>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</si>
  <si>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</si>
  <si>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</si>
  <si>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</si>
  <si>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</si>
  <si>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</si>
  <si>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</si>
  <si>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</si>
  <si>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</si>
  <si>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</si>
  <si>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</si>
  <si>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</si>
  <si>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</si>
  <si>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</si>
  <si>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</si>
  <si>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</si>
  <si>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</si>
  <si>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</si>
  <si>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</si>
  <si>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</si>
  <si>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</si>
  <si>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</si>
  <si>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</si>
  <si>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</si>
  <si>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</si>
  <si>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</si>
  <si>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</si>
  <si>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</si>
  <si>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</si>
  <si>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</si>
  <si>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</si>
  <si>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</si>
  <si>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</si>
  <si>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</si>
  <si>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</si>
  <si>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</si>
  <si>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</si>
  <si>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</si>
  <si>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</si>
  <si>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</si>
  <si>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</si>
  <si>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</si>
  <si>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</si>
  <si>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</si>
  <si>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</si>
  <si>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</si>
  <si>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</si>
  <si>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</si>
  <si>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</si>
  <si>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</si>
  <si>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</si>
  <si>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</si>
  <si>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</si>
  <si>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</si>
  <si>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</si>
  <si>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</si>
  <si>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</si>
  <si>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</si>
  <si>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</si>
  <si>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</si>
  <si>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</si>
  <si>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</si>
  <si>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</si>
  <si>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</si>
  <si>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</si>
  <si>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</si>
  <si>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</si>
  <si>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</si>
  <si>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</si>
  <si>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</si>
  <si>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</si>
  <si>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</si>
  <si>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</si>
  <si>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</si>
  <si>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</si>
  <si>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</si>
  <si>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</si>
  <si>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</si>
  <si>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</si>
  <si>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</si>
  <si>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</si>
  <si>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</si>
  <si>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</si>
  <si>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</si>
  <si>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</si>
  <si>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</si>
  <si>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</si>
  <si>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</si>
  <si>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</si>
  <si>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</si>
  <si>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</si>
  <si>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</si>
  <si>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</si>
  <si>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</si>
  <si>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</si>
  <si>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</si>
  <si>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</si>
  <si>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</si>
  <si>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</si>
  <si>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</si>
  <si>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</si>
  <si>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</si>
  <si>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</si>
  <si>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</si>
  <si>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</si>
  <si>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</si>
  <si>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</si>
  <si>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</si>
  <si>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</si>
  <si>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</si>
  <si>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</si>
  <si>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</si>
  <si>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</si>
  <si>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</si>
  <si>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</si>
  <si>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</si>
  <si>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</si>
  <si>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</si>
  <si>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</si>
  <si>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</si>
  <si>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</si>
  <si>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</si>
  <si>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</si>
  <si>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</si>
  <si>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</si>
  <si>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</si>
  <si>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</si>
  <si>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</si>
  <si>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</si>
  <si>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</si>
  <si>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</si>
  <si>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</si>
  <si>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</si>
  <si>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</si>
  <si>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</si>
  <si>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</si>
  <si>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</si>
  <si>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</si>
  <si>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</si>
  <si>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</si>
  <si>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</si>
  <si>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</si>
  <si>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</si>
  <si>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</si>
  <si>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</si>
  <si>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</si>
  <si>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</si>
  <si>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</si>
  <si>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</si>
  <si>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</si>
  <si>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</si>
  <si>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</si>
  <si>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</si>
  <si>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</si>
  <si>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</si>
  <si>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</si>
  <si>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</si>
  <si>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</si>
  <si>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</si>
  <si>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</si>
  <si>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</si>
  <si>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</si>
  <si>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</si>
  <si>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</si>
  <si>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</si>
  <si>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</si>
  <si>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</si>
  <si>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</si>
  <si>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</si>
  <si>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</si>
  <si>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</si>
  <si>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</si>
  <si>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</si>
  <si>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</si>
  <si>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</si>
  <si>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</si>
  <si>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</si>
  <si>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</si>
  <si>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</si>
  <si>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</si>
  <si>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</si>
  <si>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</si>
  <si>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</si>
  <si>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</si>
  <si>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</si>
  <si>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</si>
  <si>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</si>
  <si>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</si>
  <si>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</si>
  <si>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</si>
  <si>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</si>
  <si>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</si>
  <si>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</si>
  <si>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</si>
  <si>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</si>
  <si>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</si>
  <si>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</si>
  <si>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</si>
  <si>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</si>
  <si>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</si>
  <si>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</si>
  <si>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</si>
  <si>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</si>
  <si>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</si>
  <si>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</si>
  <si>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</si>
  <si>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</si>
  <si>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</si>
  <si>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</si>
  <si>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</si>
  <si>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</si>
  <si>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</si>
  <si>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</si>
  <si>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</si>
  <si>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</si>
  <si>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</si>
  <si>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</si>
  <si>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</si>
  <si>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</si>
  <si>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</si>
  <si>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</si>
  <si>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</si>
  <si>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</si>
  <si>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</si>
  <si>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</si>
  <si>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</si>
  <si>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</si>
  <si>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</si>
  <si>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</si>
  <si>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</si>
  <si>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</si>
  <si>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</si>
  <si>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</si>
  <si>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</si>
  <si>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</si>
  <si>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</si>
  <si>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</si>
  <si>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</si>
  <si>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</si>
  <si>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</si>
  <si>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</si>
  <si>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</si>
  <si>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</si>
  <si>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</si>
  <si>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</si>
  <si>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</si>
  <si>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</si>
  <si>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</si>
  <si>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</si>
  <si>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</si>
  <si>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</si>
  <si>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</si>
  <si>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</si>
  <si>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</si>
  <si>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</si>
  <si>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</si>
  <si>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</si>
  <si>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</si>
  <si>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</si>
  <si>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</si>
  <si>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</si>
  <si>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</si>
  <si>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</si>
  <si>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</si>
  <si>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</si>
  <si>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</si>
  <si>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</si>
  <si>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</si>
  <si>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</si>
  <si>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</si>
  <si>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</si>
  <si>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</si>
  <si>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</si>
  <si>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</si>
  <si>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</si>
  <si>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</si>
  <si>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</si>
  <si>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</si>
  <si>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</si>
  <si>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</si>
  <si>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</si>
  <si>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</si>
  <si>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</si>
  <si>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</si>
  <si>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</si>
  <si>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</si>
  <si>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</si>
  <si>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</si>
  <si>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</si>
  <si>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</si>
  <si>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</si>
  <si>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</si>
  <si>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</si>
  <si>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</si>
  <si>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</si>
  <si>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</si>
  <si>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</si>
  <si>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</si>
  <si>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</si>
  <si>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</si>
  <si>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</si>
  <si>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</si>
  <si>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</si>
  <si>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</si>
  <si>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</si>
  <si>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</si>
  <si>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</si>
  <si>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</si>
  <si>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</si>
  <si>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</si>
  <si>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</si>
  <si>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</si>
  <si>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</si>
  <si>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</si>
  <si>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</si>
  <si>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</si>
  <si>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</si>
  <si>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</si>
  <si>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</si>
  <si>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</si>
  <si>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</si>
  <si>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</si>
  <si>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</si>
  <si>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</si>
  <si>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</si>
  <si>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</si>
  <si>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</si>
  <si>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</si>
  <si>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</si>
  <si>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</si>
  <si>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</si>
  <si>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</si>
  <si>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</si>
  <si>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</si>
  <si>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</si>
  <si>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</si>
  <si>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</si>
  <si>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</si>
  <si>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</si>
  <si>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</si>
  <si>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</si>
  <si>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</si>
  <si>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</si>
  <si>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</si>
  <si>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</si>
  <si>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</si>
  <si>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</si>
  <si>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</si>
  <si>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</si>
  <si>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</si>
  <si>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</si>
  <si>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</si>
  <si>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</si>
  <si>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</si>
  <si>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</si>
  <si>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</si>
  <si>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</si>
  <si>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</si>
  <si>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</si>
  <si>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</si>
  <si>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</si>
  <si>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</si>
  <si>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</si>
  <si>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</si>
  <si>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</si>
  <si>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</si>
  <si>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</si>
  <si>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</si>
  <si>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</si>
  <si>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</si>
  <si>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</si>
  <si>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</si>
  <si>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</si>
  <si>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</si>
  <si>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</si>
  <si>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</si>
  <si>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</si>
  <si>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</si>
  <si>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</si>
  <si>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</si>
  <si>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</si>
  <si>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</si>
  <si>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</si>
  <si>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</si>
  <si>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</si>
  <si>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</si>
  <si>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</si>
  <si>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</si>
  <si>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</si>
  <si>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</si>
  <si>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</si>
  <si>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</si>
  <si>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</si>
  <si>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</si>
  <si>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</si>
  <si>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</si>
  <si>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</si>
  <si>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</si>
  <si>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</si>
  <si>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</si>
  <si>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</si>
  <si>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</si>
  <si>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</si>
  <si>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</si>
  <si>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</si>
  <si>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</si>
  <si>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</si>
  <si>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</si>
  <si>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</si>
  <si>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</si>
  <si>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</si>
  <si>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</si>
  <si>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</si>
  <si>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</si>
  <si>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</si>
  <si>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</si>
  <si>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</si>
  <si>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</si>
  <si>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</si>
  <si>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</si>
  <si>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</si>
  <si>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</si>
  <si>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</si>
  <si>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</si>
  <si>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</si>
  <si>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</si>
  <si>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</si>
  <si>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</si>
  <si>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</si>
  <si>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</si>
  <si>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</si>
  <si>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</si>
  <si>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</si>
  <si>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</si>
  <si>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</si>
  <si>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</si>
  <si>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</si>
  <si>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</si>
  <si>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</si>
  <si>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</si>
  <si>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</si>
  <si>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</si>
  <si>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</si>
  <si>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</si>
  <si>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</si>
  <si>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</si>
  <si>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</si>
  <si>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</si>
  <si>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</si>
  <si>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</si>
  <si>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</si>
  <si>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</si>
  <si>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</si>
  <si>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</si>
  <si>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</si>
  <si>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</si>
  <si>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</si>
  <si>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</si>
  <si>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</si>
  <si>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</si>
  <si>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</si>
  <si>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</si>
  <si>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</si>
  <si>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</si>
  <si>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</si>
  <si>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</si>
  <si>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</si>
  <si>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</si>
  <si>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</si>
  <si>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</si>
  <si>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</si>
  <si>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</si>
  <si>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</si>
  <si>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</si>
  <si>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</si>
  <si>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</si>
  <si>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</si>
  <si>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</si>
  <si>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</si>
  <si>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</si>
  <si>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</si>
  <si>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</si>
  <si>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</si>
  <si>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</si>
  <si>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</si>
  <si>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</si>
  <si>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</si>
  <si>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</si>
  <si>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</si>
  <si>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</si>
  <si>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</si>
  <si>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</si>
  <si>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</si>
  <si>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</si>
  <si>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</si>
  <si>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</si>
  <si>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</si>
  <si>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</si>
  <si>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</si>
  <si>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</si>
  <si>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</si>
  <si>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</si>
  <si>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</si>
  <si>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</si>
  <si>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</si>
  <si>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</si>
  <si>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</si>
  <si>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</si>
  <si>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</si>
  <si>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</si>
  <si>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</si>
  <si>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</si>
  <si>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</si>
  <si>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</si>
  <si>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</si>
  <si>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</si>
  <si>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</si>
  <si>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</si>
  <si>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</si>
  <si>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</si>
  <si>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</si>
  <si>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</si>
  <si>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</si>
  <si>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</si>
  <si>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</si>
  <si>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</si>
  <si>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</si>
  <si>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</si>
  <si>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</si>
  <si>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</si>
  <si>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</si>
  <si>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</si>
  <si>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</si>
  <si>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</si>
  <si>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</si>
  <si>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</si>
  <si>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</si>
  <si>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</si>
  <si>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</si>
  <si>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</si>
  <si>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</si>
  <si>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</si>
  <si>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</si>
  <si>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</si>
  <si>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</si>
  <si>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</si>
  <si>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</si>
  <si>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</si>
  <si>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</si>
  <si>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</si>
  <si>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</si>
  <si>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</si>
  <si>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</si>
  <si>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</si>
  <si>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</si>
  <si>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</si>
  <si>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</si>
  <si>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</si>
  <si>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</si>
  <si>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</si>
  <si>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</si>
  <si>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</si>
  <si>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</si>
  <si>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</si>
  <si>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</si>
  <si>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</si>
  <si>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</si>
  <si>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</si>
  <si>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</si>
  <si>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</si>
  <si>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</si>
  <si>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</si>
  <si>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</si>
  <si>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</si>
  <si>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</si>
  <si>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</si>
  <si>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</si>
  <si>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</si>
  <si>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</si>
  <si>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</si>
  <si>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</si>
  <si>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</si>
  <si>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</si>
  <si>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</si>
  <si>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</si>
  <si>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</si>
  <si>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</si>
  <si>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</si>
  <si>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</si>
  <si>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</si>
  <si>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</si>
  <si>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</si>
  <si>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</si>
  <si>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</si>
  <si>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</si>
  <si>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</si>
  <si>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</si>
  <si>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</si>
  <si>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</si>
  <si>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</si>
  <si>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</si>
  <si>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</si>
  <si>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</si>
  <si>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</si>
  <si>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</si>
  <si>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</si>
  <si>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</si>
  <si>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</si>
  <si>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</si>
  <si>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</si>
  <si>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</si>
  <si>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</si>
  <si>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</si>
  <si>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</si>
  <si>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</si>
  <si>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</si>
  <si>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</si>
  <si>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</si>
  <si>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</si>
  <si>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</si>
  <si>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</si>
  <si>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</si>
  <si>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</si>
  <si>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</si>
  <si>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</si>
  <si>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</si>
  <si>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</si>
  <si>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</si>
  <si>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</si>
  <si>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</si>
  <si>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</si>
  <si>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</si>
  <si>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</si>
  <si>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</si>
  <si>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</si>
  <si>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</si>
  <si>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</si>
  <si>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</si>
  <si>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</si>
  <si>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</si>
  <si>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</si>
  <si>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</si>
  <si>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</si>
  <si>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</si>
  <si>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</si>
  <si>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</si>
  <si>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</si>
  <si>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</si>
  <si>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</si>
  <si>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</si>
  <si>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</si>
  <si>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</si>
  <si>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</si>
  <si>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</si>
  <si>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</si>
  <si>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</si>
  <si>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</si>
  <si>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</si>
  <si>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</si>
  <si>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</si>
  <si>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</si>
  <si>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</si>
  <si>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</si>
  <si>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</si>
  <si>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</si>
  <si>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</si>
  <si>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</si>
  <si>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</si>
  <si>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</si>
  <si>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</si>
  <si>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</si>
  <si>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</si>
  <si>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</si>
  <si>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</si>
  <si>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</si>
  <si>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</si>
  <si>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</si>
  <si>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</si>
  <si>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</si>
  <si>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</si>
  <si>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</si>
  <si>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</si>
  <si>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</si>
  <si>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</si>
  <si>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</si>
  <si>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</si>
  <si>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</si>
  <si>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</si>
  <si>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</si>
  <si>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</si>
  <si>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</si>
  <si>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</si>
  <si>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</si>
  <si>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</si>
  <si>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</si>
  <si>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</si>
  <si>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</si>
  <si>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</si>
  <si>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</si>
  <si>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</si>
  <si>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</si>
  <si>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</si>
  <si>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</si>
  <si>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</si>
  <si>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</si>
  <si>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</si>
  <si>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</si>
  <si>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</si>
  <si>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</si>
  <si>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</si>
  <si>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</si>
  <si>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</si>
  <si>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</si>
  <si>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</si>
  <si>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</si>
  <si>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</si>
  <si>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</si>
  <si>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</si>
  <si>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</si>
  <si>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</si>
  <si>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</si>
  <si>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</si>
  <si>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</si>
  <si>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</si>
  <si>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</si>
  <si>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</si>
  <si>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</si>
  <si>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</si>
  <si>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</si>
  <si>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</si>
  <si>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</si>
  <si>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</si>
  <si>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</si>
  <si>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</si>
  <si>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</si>
  <si>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</si>
  <si>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</si>
  <si>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</si>
  <si>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</si>
  <si>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</si>
  <si>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</si>
  <si>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</si>
  <si>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</si>
  <si>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</si>
  <si>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</si>
  <si>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</si>
  <si>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</si>
  <si>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</si>
  <si>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</si>
  <si>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</si>
  <si>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</si>
  <si>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</si>
  <si>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</si>
  <si>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</si>
  <si>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</si>
  <si>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</si>
  <si>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</si>
  <si>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</si>
  <si>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</si>
  <si>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</si>
  <si>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</si>
  <si>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</si>
  <si>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</si>
  <si>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</si>
  <si>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</si>
  <si>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</si>
  <si>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</si>
  <si>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</si>
  <si>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</si>
  <si>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</si>
  <si>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</si>
  <si>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</si>
  <si>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</si>
  <si>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</si>
  <si>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</si>
  <si>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</si>
  <si>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</si>
  <si>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</si>
  <si>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</si>
  <si>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</si>
  <si>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</si>
  <si>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</si>
  <si>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</si>
  <si>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</si>
  <si>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</si>
  <si>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</si>
  <si>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</si>
  <si>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</si>
  <si>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</si>
  <si>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</si>
  <si>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</si>
  <si>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</si>
  <si>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</si>
  <si>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</si>
  <si>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</si>
  <si>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</si>
  <si>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</si>
  <si>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</si>
  <si>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</si>
  <si>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</si>
  <si>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</si>
  <si>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</si>
  <si>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</si>
  <si>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</si>
  <si>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</si>
  <si>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</si>
  <si>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</si>
  <si>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</si>
  <si>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</si>
  <si>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</si>
  <si>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</si>
  <si>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</si>
  <si>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</si>
  <si>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</si>
  <si>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</si>
  <si>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</si>
  <si>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</si>
  <si>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</si>
  <si>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</si>
  <si>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</si>
  <si>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</si>
  <si>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</si>
  <si>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</si>
  <si>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</si>
  <si>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</si>
  <si>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</si>
  <si>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</si>
  <si>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</si>
  <si>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</si>
  <si>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</si>
  <si>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</si>
  <si>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</si>
  <si>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</si>
  <si>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</si>
  <si>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</si>
  <si>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</si>
  <si>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</si>
  <si>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</si>
  <si>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</si>
  <si>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</si>
  <si>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</si>
  <si>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</si>
  <si>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</si>
  <si>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</si>
  <si>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</si>
  <si>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</si>
  <si>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</si>
  <si>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</si>
  <si>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</si>
  <si>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</si>
  <si>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</si>
  <si>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</si>
  <si>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</si>
  <si>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</si>
  <si>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</si>
  <si>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</si>
  <si>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</si>
  <si>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</si>
  <si>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</si>
  <si>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</si>
  <si>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</si>
  <si>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</si>
  <si>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</si>
  <si>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</si>
  <si>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</si>
  <si>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</si>
  <si>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</si>
  <si>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</si>
  <si>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</si>
  <si>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</si>
  <si>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</si>
  <si>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</si>
  <si>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</si>
  <si>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</si>
  <si>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</si>
  <si>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</si>
  <si>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</si>
  <si>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</si>
  <si>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</si>
  <si>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</si>
  <si>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</si>
  <si>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</si>
  <si>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</si>
  <si>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</si>
  <si>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</si>
  <si>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</si>
  <si>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</si>
  <si>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</si>
  <si>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</si>
  <si>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</si>
  <si>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</si>
  <si>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</si>
  <si>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</si>
  <si>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</si>
  <si>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</si>
  <si>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</si>
  <si>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</si>
  <si>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</si>
  <si>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</si>
  <si>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</si>
  <si>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</si>
  <si>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</si>
  <si>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</si>
  <si>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</si>
  <si>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</si>
  <si>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</si>
  <si>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</si>
  <si>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</si>
  <si>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</si>
  <si>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</si>
  <si>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</si>
  <si>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</si>
  <si>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</si>
  <si>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</si>
  <si>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</si>
  <si>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</si>
  <si>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</si>
  <si>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</si>
  <si>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</si>
  <si>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</si>
  <si>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</si>
  <si>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</si>
  <si>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</si>
  <si>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</si>
  <si>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</si>
  <si>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</si>
  <si>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</si>
  <si>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</si>
  <si>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</si>
  <si>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</si>
  <si>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</si>
  <si>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</si>
  <si>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</si>
  <si>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</si>
  <si>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</si>
  <si>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</si>
  <si>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</si>
  <si>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</si>
  <si>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</si>
  <si>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</si>
  <si>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</si>
  <si>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</si>
  <si>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</si>
  <si>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</si>
  <si>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</si>
  <si>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</si>
  <si>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</si>
  <si>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</si>
  <si>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</si>
  <si>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</si>
  <si>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</si>
  <si>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</si>
  <si>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</si>
  <si>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</si>
  <si>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</si>
  <si>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</si>
  <si>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</si>
  <si>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</si>
  <si>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</si>
  <si>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</si>
  <si>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</si>
  <si>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</si>
  <si>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</si>
  <si>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</si>
  <si>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</si>
  <si>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</si>
  <si>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</si>
  <si>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</si>
  <si>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</si>
  <si>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</si>
  <si>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</si>
  <si>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</si>
  <si>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</si>
  <si>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</si>
  <si>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</si>
  <si>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</si>
  <si>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</si>
  <si>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</si>
  <si>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</si>
  <si>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</si>
  <si>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</si>
  <si>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</si>
  <si>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</si>
  <si>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</si>
  <si>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</si>
  <si>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</si>
  <si>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</si>
  <si>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</si>
  <si>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</si>
  <si>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</si>
  <si>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</si>
  <si>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</si>
  <si>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</si>
  <si>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</si>
  <si>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</si>
  <si>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</si>
  <si>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</si>
  <si>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</si>
  <si>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</si>
  <si>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</si>
  <si>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</si>
  <si>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</si>
  <si>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</si>
  <si>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</si>
  <si>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</si>
  <si>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</si>
  <si>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</si>
  <si>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</si>
  <si>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</si>
  <si>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</si>
  <si>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</si>
  <si>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</si>
  <si>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</si>
  <si>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</si>
  <si>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</si>
  <si>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</si>
  <si>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</si>
  <si>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</si>
  <si>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</si>
  <si>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</si>
  <si>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</si>
  <si>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</si>
  <si>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</si>
  <si>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</si>
  <si>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</si>
  <si>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</si>
  <si>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</si>
  <si>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</si>
  <si>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</si>
  <si>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</si>
  <si>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</si>
  <si>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</si>
  <si>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</si>
  <si>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</si>
  <si>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</si>
  <si>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</si>
  <si>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</si>
  <si>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</si>
  <si>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</si>
  <si>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</si>
  <si>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</si>
  <si>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</si>
  <si>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</si>
  <si>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</si>
  <si>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</si>
  <si>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</si>
  <si>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</si>
  <si>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</si>
  <si>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</si>
  <si>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</si>
  <si>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</si>
  <si>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</si>
  <si>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</si>
  <si>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</si>
  <si>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</si>
  <si>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</si>
  <si>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</si>
  <si>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</si>
  <si>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</si>
  <si>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</si>
  <si>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</si>
  <si>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</si>
  <si>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</si>
  <si>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</si>
  <si>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</si>
  <si>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</si>
  <si>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</si>
  <si>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</si>
  <si>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</si>
  <si>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</si>
  <si>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</si>
  <si>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</si>
  <si>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</si>
  <si>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</si>
  <si>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</si>
  <si>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</si>
  <si>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</si>
  <si>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</si>
  <si>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</si>
  <si>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</si>
  <si>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</si>
  <si>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</si>
  <si>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</si>
  <si>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</si>
  <si>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</si>
  <si>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</si>
  <si>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</si>
  <si>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</si>
  <si>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</si>
  <si>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</si>
  <si>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</si>
  <si>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</si>
  <si>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</si>
  <si>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</si>
  <si>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</si>
  <si>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</si>
  <si>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</si>
  <si>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</si>
  <si>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</si>
  <si>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</si>
  <si>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</si>
  <si>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</si>
  <si>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</si>
  <si>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</si>
  <si>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</si>
  <si>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</si>
  <si>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</si>
  <si>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</si>
  <si>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</si>
  <si>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</si>
  <si>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</si>
  <si>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</si>
  <si>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</si>
  <si>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</si>
  <si>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</si>
  <si>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</si>
  <si>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</si>
  <si>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</si>
  <si>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</si>
  <si>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</si>
  <si>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</si>
  <si>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</si>
  <si>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</si>
  <si>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</si>
  <si>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</si>
  <si>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</si>
  <si>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</si>
  <si>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</si>
  <si>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</si>
  <si>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</si>
  <si>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</si>
  <si>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</si>
  <si>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</si>
  <si>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</si>
  <si>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</si>
  <si>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</si>
  <si>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</si>
  <si>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</si>
  <si>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</si>
  <si>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</si>
  <si>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</si>
  <si>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</si>
  <si>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</si>
  <si>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</si>
  <si>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</si>
  <si>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</si>
  <si>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</si>
  <si>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</si>
  <si>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</si>
  <si>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</si>
  <si>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</si>
  <si>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</si>
  <si>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</si>
  <si>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</si>
  <si>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</si>
  <si>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</si>
  <si>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</si>
  <si>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</si>
  <si>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</si>
  <si>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</si>
  <si>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</si>
  <si>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</si>
  <si>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</si>
  <si>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</si>
  <si>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</si>
  <si>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</si>
  <si>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</si>
  <si>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</si>
  <si>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</si>
  <si>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</si>
  <si>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</si>
  <si>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</si>
  <si>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</si>
  <si>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</si>
  <si>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</si>
  <si>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</si>
  <si>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</si>
  <si>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</si>
  <si>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</si>
  <si>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</si>
  <si>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</si>
  <si>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</si>
  <si>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</si>
  <si>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</si>
  <si>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</si>
  <si>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</si>
  <si>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</si>
  <si>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</si>
  <si>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</si>
  <si>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</si>
  <si>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</si>
  <si>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</si>
  <si>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</si>
  <si>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</si>
  <si>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</si>
  <si>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</si>
  <si>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</si>
  <si>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</si>
  <si>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</si>
  <si>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</si>
  <si>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</si>
  <si>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</si>
  <si>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</si>
  <si>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</si>
  <si>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</si>
  <si>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</si>
  <si>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</si>
  <si>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</si>
  <si>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</si>
  <si>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</si>
  <si>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</si>
  <si>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</si>
  <si>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</si>
  <si>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</si>
  <si>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</si>
  <si>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</si>
  <si>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</si>
  <si>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</si>
  <si>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</si>
  <si>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</si>
  <si>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</si>
  <si>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</si>
  <si>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</si>
  <si>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</si>
  <si>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</si>
  <si>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</si>
  <si>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</si>
  <si>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</si>
  <si>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</si>
  <si>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</si>
  <si>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</si>
  <si>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</si>
  <si>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</si>
  <si>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</si>
  <si>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</si>
  <si>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</si>
  <si>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</si>
  <si>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</si>
  <si>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</si>
  <si>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</si>
  <si>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</si>
  <si>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</si>
  <si>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</si>
  <si>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</si>
  <si>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</si>
  <si>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</si>
  <si>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</si>
  <si>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</si>
  <si>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</si>
  <si>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</si>
  <si>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</si>
  <si>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</si>
  <si>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</si>
  <si>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</si>
  <si>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</si>
  <si>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</si>
  <si>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</si>
  <si>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</si>
  <si>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</si>
  <si>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</si>
  <si>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</si>
  <si>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</si>
  <si>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</si>
  <si>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</si>
  <si>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</si>
  <si>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</si>
  <si>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</si>
  <si>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</si>
  <si>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</si>
  <si>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</si>
  <si>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</si>
  <si>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</si>
  <si>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</si>
  <si>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</si>
  <si>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</si>
  <si>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</si>
  <si>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</si>
  <si>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</si>
  <si>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</si>
  <si>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</si>
  <si>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</si>
  <si>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</si>
  <si>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</si>
  <si>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</si>
  <si>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</si>
  <si>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</si>
  <si>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</si>
  <si>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</si>
  <si>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</si>
  <si>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</si>
  <si>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</si>
  <si>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</si>
  <si>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</si>
  <si>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</si>
  <si>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</si>
  <si>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</si>
  <si>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</si>
  <si>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</si>
  <si>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</si>
  <si>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</si>
  <si>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</si>
  <si>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</si>
  <si>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</si>
  <si>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</si>
  <si>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</si>
  <si>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</si>
  <si>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</si>
  <si>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</si>
  <si>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</si>
  <si>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</si>
  <si>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</si>
  <si>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</si>
  <si>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</si>
  <si>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</si>
  <si>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</si>
  <si>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</si>
  <si>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</si>
  <si>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</si>
  <si>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</si>
  <si>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</si>
  <si>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</si>
  <si>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</si>
  <si>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</si>
  <si>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</si>
  <si>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</si>
  <si>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</si>
  <si>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</si>
  <si>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</si>
  <si>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</si>
  <si>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</si>
  <si>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</si>
  <si>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</si>
  <si>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</si>
  <si>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</si>
  <si>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</si>
  <si>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</si>
  <si>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</si>
  <si>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</si>
  <si>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</si>
  <si>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</si>
  <si>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</si>
  <si>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</si>
  <si>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</si>
  <si>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</si>
  <si>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</si>
  <si>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</si>
  <si>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</si>
  <si>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</si>
  <si>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</si>
  <si>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</si>
  <si>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</si>
  <si>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</si>
  <si>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</si>
  <si>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</si>
  <si>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</si>
  <si>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</si>
  <si>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</si>
  <si>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</si>
  <si>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</si>
  <si>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</si>
  <si>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</si>
  <si>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</si>
  <si>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</si>
  <si>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</si>
  <si>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</si>
  <si>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</si>
  <si>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</si>
  <si>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</si>
  <si>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</si>
  <si>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</si>
  <si>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</si>
  <si>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</si>
  <si>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</si>
  <si>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</si>
  <si>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</si>
  <si>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</si>
  <si>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</si>
  <si>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</si>
  <si>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</si>
  <si>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</si>
  <si>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</si>
  <si>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</si>
  <si>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</si>
  <si>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</si>
  <si>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</si>
  <si>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</si>
  <si>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</si>
  <si>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</si>
  <si>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</si>
  <si>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</si>
  <si>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</si>
  <si>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</si>
  <si>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</si>
  <si>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</si>
  <si>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</si>
  <si>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</si>
  <si>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</si>
  <si>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</si>
  <si>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</si>
  <si>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</si>
  <si>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</si>
  <si>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</si>
  <si>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</si>
  <si>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</si>
  <si>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</si>
  <si>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</si>
  <si>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</si>
  <si>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</si>
  <si>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</si>
  <si>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</si>
  <si>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</si>
  <si>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</si>
  <si>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</si>
  <si>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</si>
  <si>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</si>
  <si>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</si>
  <si>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</si>
  <si>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</si>
  <si>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</si>
  <si>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</si>
  <si>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</si>
  <si>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</si>
  <si>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</si>
  <si>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</si>
  <si>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</si>
  <si>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</si>
  <si>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</si>
  <si>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</si>
  <si>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</si>
  <si>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</si>
  <si>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</si>
  <si>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</si>
  <si>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</si>
  <si>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</si>
  <si>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</si>
  <si>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</si>
  <si>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</si>
  <si>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</si>
  <si>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</si>
  <si>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</si>
  <si>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</si>
  <si>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</si>
  <si>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</si>
  <si>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</si>
  <si>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</si>
  <si>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</si>
  <si>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</si>
  <si>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</si>
  <si>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</si>
  <si>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</si>
  <si>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</si>
  <si>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</si>
  <si>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</si>
  <si>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</si>
  <si>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</si>
  <si>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</si>
  <si>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</si>
  <si>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</si>
  <si>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</si>
  <si>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</si>
  <si>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</si>
  <si>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</si>
  <si>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</si>
  <si>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</si>
  <si>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</si>
  <si>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</si>
  <si>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</si>
  <si>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</si>
  <si>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</si>
  <si>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</si>
  <si>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</si>
  <si>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</si>
  <si>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</si>
  <si>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</si>
  <si>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</si>
  <si>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</si>
  <si>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</si>
  <si>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</si>
  <si>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</si>
  <si>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</si>
  <si>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</si>
  <si>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</si>
  <si>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</si>
  <si>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</si>
  <si>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</si>
  <si>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</si>
  <si>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</si>
  <si>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</si>
  <si>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</si>
  <si>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</si>
  <si>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</si>
  <si>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</si>
  <si>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</si>
  <si>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</si>
  <si>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</si>
  <si>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</si>
  <si>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</si>
  <si>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</si>
  <si>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</si>
  <si>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</si>
  <si>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</si>
  <si>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</si>
  <si>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</si>
  <si>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</si>
  <si>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</si>
  <si>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</si>
  <si>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</si>
  <si>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</si>
  <si>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</si>
  <si>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</si>
  <si>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</si>
  <si>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</si>
  <si>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</si>
  <si>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</si>
  <si>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</si>
  <si>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</si>
  <si>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</si>
  <si>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</si>
  <si>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</si>
  <si>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</si>
  <si>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</si>
  <si>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</si>
  <si>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</si>
  <si>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</si>
  <si>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</si>
  <si>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</si>
  <si>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</si>
  <si>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</si>
  <si>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</si>
  <si>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</si>
  <si>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</si>
  <si>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</si>
  <si>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</si>
  <si>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</si>
  <si>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</si>
  <si>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</si>
  <si>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</si>
  <si>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</si>
  <si>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</si>
  <si>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</si>
  <si>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</si>
  <si>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</si>
  <si>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</si>
  <si>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</si>
  <si>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</si>
  <si>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</si>
  <si>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</si>
  <si>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</si>
  <si>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</si>
  <si>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</si>
  <si>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</si>
  <si>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</si>
  <si>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</si>
  <si>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</si>
  <si>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</si>
  <si>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</si>
  <si>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</si>
  <si>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</si>
  <si>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</si>
  <si>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</si>
  <si>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</si>
  <si>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</si>
  <si>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</si>
  <si>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</si>
  <si>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</si>
  <si>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</si>
  <si>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</si>
  <si>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</si>
  <si>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</si>
  <si>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</si>
  <si>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</si>
  <si>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</si>
  <si>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</si>
  <si>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</si>
  <si>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</si>
  <si>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</si>
  <si>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</si>
  <si>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</si>
  <si>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</si>
  <si>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</si>
  <si>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</si>
  <si>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</si>
  <si>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</si>
  <si>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</si>
  <si>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</si>
  <si>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</si>
  <si>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</si>
  <si>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</si>
  <si>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</si>
  <si>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</si>
  <si>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</si>
  <si>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</si>
  <si>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</si>
  <si>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</si>
  <si>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</si>
  <si>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</si>
  <si>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</si>
  <si>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</si>
  <si>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</si>
  <si>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</si>
  <si>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</si>
  <si>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</si>
  <si>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</si>
  <si>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</si>
  <si>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</si>
  <si>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</si>
  <si>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</si>
  <si>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</si>
  <si>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</si>
  <si>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</si>
  <si>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</si>
  <si>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</si>
  <si>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</si>
  <si>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</si>
  <si>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</si>
  <si>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</si>
  <si>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</si>
  <si>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</si>
  <si>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</si>
  <si>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</si>
  <si>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</si>
  <si>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</si>
  <si>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</si>
  <si>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</si>
  <si>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</si>
  <si>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</si>
  <si>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</si>
  <si>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</si>
  <si>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</si>
  <si>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</si>
  <si>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</si>
  <si>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</si>
  <si>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</si>
  <si>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</si>
  <si>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</si>
  <si>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</si>
  <si>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</si>
  <si>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</si>
  <si>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</si>
  <si>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</si>
  <si>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</si>
  <si>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</si>
  <si>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</si>
  <si>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</si>
  <si>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</si>
  <si>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</si>
  <si>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</si>
  <si>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</si>
  <si>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</si>
  <si>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</si>
  <si>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</si>
  <si>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</si>
  <si>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</si>
  <si>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</si>
  <si>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</si>
  <si>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</si>
  <si>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</si>
  <si>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</si>
  <si>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</si>
  <si>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</si>
  <si>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</si>
  <si>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</si>
  <si>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</si>
  <si>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</si>
  <si>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</si>
  <si>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</si>
  <si>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</si>
  <si>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</si>
  <si>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</si>
  <si>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</si>
  <si>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</si>
  <si>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</si>
  <si>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</si>
  <si>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</si>
  <si>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</si>
  <si>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</si>
  <si>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</si>
  <si>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</si>
  <si>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</si>
  <si>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</si>
  <si>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</si>
  <si>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</si>
  <si>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</si>
  <si>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</si>
  <si>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</si>
  <si>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</si>
  <si>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</si>
  <si>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</si>
  <si>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</si>
  <si>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</si>
  <si>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</si>
  <si>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</si>
  <si>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</si>
  <si>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</si>
  <si>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</si>
  <si>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</si>
  <si>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</si>
  <si>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</si>
  <si>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</si>
  <si>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</si>
  <si>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</si>
  <si>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</si>
  <si>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</si>
  <si>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</si>
  <si>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</si>
  <si>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</si>
  <si>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</si>
  <si>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</si>
  <si>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</si>
  <si>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</si>
  <si>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</si>
  <si>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</si>
  <si>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</si>
  <si>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</si>
  <si>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</si>
  <si>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</si>
  <si>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</si>
  <si>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</si>
  <si>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</si>
  <si>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</si>
  <si>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</si>
  <si>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</si>
  <si>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</si>
  <si>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</si>
  <si>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</si>
  <si>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</si>
  <si>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</si>
  <si>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</si>
  <si>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</si>
  <si>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</si>
  <si>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</si>
  <si>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</si>
  <si>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</si>
  <si>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</si>
  <si>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</si>
  <si>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</si>
  <si>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</si>
  <si>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</si>
  <si>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</si>
  <si>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</si>
  <si>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</si>
  <si>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</si>
  <si>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</si>
  <si>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</si>
  <si>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</si>
  <si>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</si>
  <si>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</si>
  <si>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</si>
  <si>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</si>
  <si>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</si>
  <si>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</si>
  <si>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</si>
  <si>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</si>
  <si>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</si>
  <si>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</si>
  <si>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</si>
  <si>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</si>
  <si>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</si>
  <si>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</si>
  <si>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</si>
  <si>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</si>
  <si>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</si>
  <si>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</si>
  <si>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</si>
  <si>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</si>
  <si>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</si>
  <si>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</si>
  <si>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</si>
  <si>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</si>
  <si>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</si>
  <si>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</si>
  <si>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</si>
  <si>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</si>
  <si>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</si>
  <si>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</si>
  <si>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</si>
  <si>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</si>
  <si>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</si>
  <si>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</si>
  <si>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</si>
  <si>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</si>
  <si>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</si>
  <si>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</si>
  <si>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</si>
  <si>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</si>
  <si>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</si>
  <si>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</si>
  <si>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</si>
  <si>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</si>
  <si>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</si>
  <si>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</si>
  <si>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</si>
  <si>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</si>
  <si>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</si>
  <si>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</si>
  <si>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</si>
  <si>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</si>
  <si>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</si>
  <si>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</si>
  <si>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</si>
  <si>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</si>
  <si>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</si>
  <si>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</si>
  <si>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</si>
  <si>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</si>
  <si>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</si>
  <si>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</si>
  <si>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</si>
  <si>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</si>
  <si>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</si>
  <si>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</si>
  <si>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</si>
  <si>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</si>
  <si>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</si>
  <si>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</si>
  <si>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</si>
  <si>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</si>
  <si>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</si>
  <si>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</si>
  <si>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</si>
  <si>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</si>
  <si>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</si>
  <si>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</si>
  <si>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</si>
  <si>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</si>
  <si>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</si>
  <si>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</si>
  <si>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</si>
  <si>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</si>
  <si>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</si>
  <si>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</si>
  <si>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</si>
  <si>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</si>
  <si>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</si>
  <si>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</si>
  <si>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</si>
  <si>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</si>
  <si>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</si>
  <si>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</si>
  <si>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</si>
  <si>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</si>
  <si>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</si>
  <si>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</si>
  <si>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</si>
  <si>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</si>
  <si>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</si>
  <si>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</si>
  <si>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</si>
  <si>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</si>
  <si>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</si>
  <si>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</si>
  <si>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</si>
  <si>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</si>
  <si>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</si>
  <si>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</si>
  <si>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</si>
  <si>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</si>
  <si>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</si>
  <si>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</si>
  <si>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</si>
  <si>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</si>
  <si>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</si>
  <si>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</si>
  <si>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</si>
  <si>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</si>
  <si>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</si>
  <si>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</si>
  <si>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</si>
  <si>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</si>
  <si>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</si>
  <si>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</si>
  <si>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</si>
  <si>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</si>
  <si>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</si>
  <si>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</si>
  <si>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</si>
  <si>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</si>
  <si>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</si>
  <si>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</si>
  <si>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</si>
  <si>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</si>
  <si>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</si>
  <si>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</si>
  <si>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</si>
  <si>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</si>
  <si>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</si>
  <si>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</si>
  <si>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</si>
  <si>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</si>
  <si>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</si>
  <si>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</si>
  <si>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</si>
  <si>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</si>
  <si>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</si>
  <si>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</si>
  <si>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</si>
  <si>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</si>
  <si>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</si>
  <si>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</si>
  <si>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</si>
  <si>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</si>
  <si>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</si>
  <si>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</si>
  <si>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</si>
  <si>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</si>
  <si>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</si>
  <si>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</si>
  <si>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</si>
  <si>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</si>
  <si>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</si>
  <si>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</si>
  <si>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</si>
  <si>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</si>
  <si>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</si>
  <si>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</si>
  <si>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</si>
  <si>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</si>
  <si>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</si>
  <si>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</si>
  <si>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</si>
  <si>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</si>
  <si>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</si>
  <si>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</si>
  <si>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</si>
  <si>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</si>
  <si>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</si>
  <si>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</si>
  <si>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</si>
  <si>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</si>
  <si>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</si>
  <si>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</si>
  <si>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</si>
  <si>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</si>
  <si>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</si>
  <si>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</si>
  <si>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</si>
  <si>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</si>
  <si>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</si>
  <si>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</si>
  <si>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</si>
  <si>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</si>
  <si>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</si>
  <si>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</si>
  <si>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</si>
  <si>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</si>
  <si>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</si>
  <si>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</si>
  <si>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</si>
  <si>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</si>
  <si>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</si>
  <si>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</si>
  <si>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</si>
  <si>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</si>
  <si>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</si>
  <si>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</si>
  <si>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</si>
  <si>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</si>
  <si>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</si>
  <si>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</si>
  <si>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</si>
  <si>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</si>
  <si>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</si>
  <si>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</si>
  <si>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</si>
  <si>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</si>
  <si>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</si>
  <si>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</si>
  <si>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</si>
  <si>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</si>
  <si>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</si>
  <si>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</si>
  <si>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</si>
  <si>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</si>
  <si>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</si>
  <si>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</si>
  <si>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</si>
  <si>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</si>
  <si>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</si>
  <si>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</si>
  <si>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</si>
  <si>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</si>
  <si>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</si>
  <si>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</si>
  <si>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</si>
  <si>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</si>
  <si>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</si>
  <si>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</si>
  <si>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</si>
  <si>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</si>
  <si>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</si>
  <si>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</si>
  <si>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</si>
  <si>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</si>
  <si>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</si>
  <si>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</si>
  <si>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</si>
  <si>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</si>
  <si>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</si>
  <si>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</si>
  <si>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</si>
  <si>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</si>
  <si>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</si>
  <si>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</si>
  <si>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</si>
  <si>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</si>
  <si>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</si>
  <si>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</si>
  <si>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</si>
  <si>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</si>
  <si>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</si>
  <si>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</si>
  <si>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</si>
  <si>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</si>
  <si>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</si>
  <si>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</si>
  <si>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</si>
  <si>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</si>
  <si>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</si>
  <si>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</si>
  <si>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</si>
  <si>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</si>
  <si>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</si>
  <si>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</si>
  <si>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</si>
  <si>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</si>
  <si>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</si>
  <si>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</si>
  <si>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</si>
  <si>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</si>
  <si>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</si>
  <si>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</si>
  <si>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</si>
  <si>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</si>
  <si>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</si>
  <si>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</si>
  <si>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</si>
  <si>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</si>
  <si>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</si>
  <si>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</si>
  <si>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</si>
  <si>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</si>
  <si>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</si>
  <si>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</si>
  <si>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</si>
  <si>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</si>
  <si>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</si>
  <si>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</si>
  <si>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</si>
  <si>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</si>
  <si>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</si>
  <si>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</si>
  <si>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</si>
  <si>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</si>
  <si>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</si>
  <si>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</si>
  <si>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</si>
  <si>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</si>
  <si>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</si>
  <si>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</si>
  <si>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</si>
  <si>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</si>
  <si>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</si>
  <si>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</si>
  <si>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</si>
  <si>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</si>
  <si>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</si>
  <si>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</si>
  <si>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</si>
  <si>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</si>
  <si>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</si>
  <si>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</si>
  <si>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</si>
  <si>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</si>
  <si>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</si>
  <si>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</si>
  <si>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</si>
  <si>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</si>
  <si>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</si>
  <si>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</si>
  <si>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</si>
  <si>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</si>
  <si>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</si>
  <si>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</si>
  <si>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</si>
  <si>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</si>
  <si>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</si>
  <si>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</si>
  <si>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</si>
  <si>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</si>
  <si>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</si>
  <si>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</si>
  <si>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</si>
  <si>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</si>
  <si>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</si>
  <si>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</si>
  <si>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</si>
  <si>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</si>
  <si>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</si>
  <si>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</si>
  <si>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</si>
  <si>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</si>
  <si>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</si>
  <si>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</si>
  <si>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</si>
  <si>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</si>
  <si>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</si>
  <si>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</si>
  <si>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</si>
  <si>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</si>
  <si>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</si>
  <si>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</si>
  <si>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</si>
  <si>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</si>
  <si>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</si>
  <si>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</si>
  <si>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</si>
  <si>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</si>
  <si>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</si>
  <si>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</si>
  <si>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</si>
  <si>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</si>
  <si>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</si>
  <si>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</si>
  <si>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</si>
  <si>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</si>
  <si>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</si>
  <si>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</si>
  <si>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</si>
  <si>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</si>
  <si>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</si>
  <si>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</si>
  <si>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</si>
  <si>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</si>
  <si>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</si>
  <si>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</si>
  <si>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</si>
  <si>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</si>
  <si>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</si>
  <si>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</si>
  <si>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</si>
  <si>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</si>
  <si>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</si>
  <si>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</si>
  <si>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</si>
  <si>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</si>
  <si>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</si>
  <si>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</si>
  <si>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</si>
  <si>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</si>
  <si>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</si>
  <si>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</si>
  <si>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</si>
  <si>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</si>
  <si>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</si>
  <si>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</si>
  <si>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</si>
  <si>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</si>
  <si>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</si>
  <si>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</si>
  <si>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</si>
  <si>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</si>
  <si>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</si>
  <si>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</si>
  <si>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</si>
  <si>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</si>
  <si>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</si>
  <si>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</si>
  <si>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</si>
  <si>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</si>
  <si>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</si>
  <si>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</si>
  <si>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</si>
  <si>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</si>
  <si>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</si>
  <si>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</si>
  <si>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</si>
  <si>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</si>
  <si>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</si>
  <si>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</si>
  <si>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</si>
  <si>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</si>
  <si>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</si>
  <si>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</si>
  <si>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</si>
  <si>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</si>
  <si>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</si>
  <si>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</si>
  <si>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</si>
  <si>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</si>
  <si>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</si>
  <si>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</si>
  <si>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</si>
  <si>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</si>
  <si>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</si>
  <si>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</si>
  <si>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</si>
  <si>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</si>
  <si>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</si>
  <si>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</si>
  <si>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</si>
  <si>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</si>
  <si>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</si>
  <si>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</si>
  <si>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</si>
  <si>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</si>
  <si>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</si>
  <si>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</si>
  <si>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</si>
  <si>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</si>
  <si>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</si>
  <si>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</si>
  <si>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</si>
  <si>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</si>
  <si>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</si>
  <si>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</si>
  <si>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</si>
  <si>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</si>
  <si>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</si>
  <si>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</si>
  <si>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</si>
  <si>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</si>
  <si>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</si>
  <si>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</si>
  <si>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</si>
  <si>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</si>
  <si>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</si>
  <si>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</si>
  <si>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</si>
  <si>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</si>
  <si>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</si>
  <si>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</si>
  <si>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</si>
  <si>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</si>
  <si>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</si>
  <si>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</si>
  <si>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</si>
  <si>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</si>
  <si>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</si>
  <si>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</si>
  <si>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</si>
  <si>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</si>
  <si>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</si>
  <si>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</si>
  <si>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</si>
  <si>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</si>
  <si>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</si>
  <si>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</si>
  <si>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</si>
  <si>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</si>
  <si>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</si>
  <si>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</si>
  <si>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</si>
  <si>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</si>
  <si>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</si>
  <si>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</si>
  <si>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</si>
  <si>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</si>
  <si>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</si>
  <si>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</si>
  <si>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</si>
  <si>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</si>
  <si>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</si>
  <si>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</si>
  <si>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</si>
  <si>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</si>
  <si>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</si>
  <si>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</si>
  <si>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</si>
  <si>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</si>
  <si>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</si>
  <si>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</si>
  <si>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</si>
  <si>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</si>
  <si>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</si>
  <si>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</si>
  <si>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</si>
  <si>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</si>
  <si>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</si>
  <si>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</si>
  <si>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</si>
  <si>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</si>
  <si>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</si>
  <si>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</si>
  <si>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</si>
  <si>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</si>
  <si>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</si>
  <si>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</si>
  <si>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</si>
  <si>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</si>
  <si>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</si>
  <si>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</si>
  <si>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</si>
  <si>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</si>
  <si>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</si>
  <si>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</si>
  <si>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</si>
  <si>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</si>
  <si>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</si>
  <si>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</si>
  <si>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</si>
  <si>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</si>
  <si>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</si>
  <si>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</si>
  <si>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</si>
  <si>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</si>
  <si>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</si>
  <si>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</si>
  <si>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</si>
  <si>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</si>
  <si>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</si>
  <si>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</si>
  <si>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</si>
  <si>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</si>
  <si>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</si>
  <si>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</si>
  <si>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</si>
  <si>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</si>
  <si>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</si>
  <si>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</si>
  <si>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</si>
  <si>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</si>
  <si>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</si>
  <si>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</si>
  <si>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</si>
  <si>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</si>
  <si>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</si>
  <si>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</si>
  <si>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</si>
  <si>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</si>
  <si>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</si>
  <si>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</si>
  <si>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</si>
  <si>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</si>
  <si>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</si>
  <si>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</si>
  <si>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</si>
  <si>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</si>
  <si>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</si>
  <si>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</si>
  <si>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</si>
  <si>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</si>
  <si>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</si>
  <si>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</si>
  <si>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</si>
  <si>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</si>
  <si>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</si>
  <si>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</si>
  <si>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</si>
  <si>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</si>
  <si>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</si>
  <si>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</si>
  <si>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</si>
  <si>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</si>
  <si>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</si>
  <si>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</si>
  <si>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</si>
  <si>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</si>
  <si>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</si>
  <si>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</si>
  <si>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</si>
  <si>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</si>
  <si>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</si>
  <si>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</si>
  <si>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</si>
  <si>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</si>
  <si>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</si>
  <si>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</si>
  <si>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</si>
  <si>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</si>
  <si>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</si>
  <si>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</si>
  <si>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</si>
  <si>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</si>
  <si>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</si>
  <si>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</si>
  <si>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</si>
  <si>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</si>
  <si>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</si>
  <si>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</si>
  <si>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</si>
  <si>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</si>
  <si>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</si>
  <si>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</si>
  <si>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</si>
  <si>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</si>
  <si>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</si>
  <si>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</si>
  <si>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</si>
  <si>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</si>
  <si>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</si>
  <si>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</si>
  <si>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</si>
  <si>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</si>
  <si>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</si>
  <si>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</si>
  <si>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</si>
  <si>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</si>
  <si>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</si>
  <si>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</si>
  <si>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</si>
  <si>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</si>
  <si>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</si>
  <si>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</si>
  <si>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</si>
  <si>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</si>
  <si>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</si>
  <si>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</si>
  <si>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</si>
  <si>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</si>
  <si>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</si>
  <si>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</si>
  <si>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</si>
  <si>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</si>
  <si>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</si>
  <si>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</si>
  <si>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</si>
  <si>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</si>
  <si>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</si>
  <si>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</si>
  <si>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</si>
  <si>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</si>
  <si>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</si>
  <si>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</si>
  <si>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</si>
  <si>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</si>
  <si>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</si>
  <si>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</si>
  <si>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</si>
  <si>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</si>
  <si>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</si>
  <si>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</si>
  <si>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</si>
  <si>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</si>
  <si>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</si>
  <si>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</si>
  <si>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</si>
  <si>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</si>
  <si>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</si>
  <si>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</si>
  <si>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</si>
  <si>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</si>
  <si>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</si>
  <si>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</si>
  <si>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</si>
  <si>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</si>
  <si>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</si>
  <si>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</si>
  <si>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</si>
  <si>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</si>
  <si>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</si>
  <si>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</si>
  <si>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</si>
  <si>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</si>
  <si>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</si>
  <si>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</si>
  <si>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</si>
  <si>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</si>
  <si>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</si>
  <si>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</si>
  <si>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</si>
  <si>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</si>
  <si>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</si>
  <si>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</si>
  <si>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</si>
  <si>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</si>
  <si>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</si>
  <si>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</si>
  <si>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</si>
  <si>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</si>
  <si>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</si>
  <si>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</si>
  <si>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</si>
  <si>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</si>
  <si>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</si>
  <si>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</si>
  <si>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</si>
  <si>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</si>
  <si>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</si>
  <si>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</si>
  <si>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</si>
  <si>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</si>
  <si>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</si>
  <si>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</si>
  <si>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</si>
  <si>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</si>
  <si>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</si>
  <si>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</si>
  <si>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</si>
  <si>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</si>
  <si>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</si>
  <si>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</si>
  <si>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</si>
  <si>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</si>
  <si>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</si>
  <si>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</si>
  <si>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</si>
  <si>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</si>
  <si>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</si>
  <si>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</si>
  <si>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</si>
  <si>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</si>
  <si>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</si>
  <si>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</si>
  <si>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</si>
  <si>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</si>
  <si>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</si>
  <si>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</si>
  <si>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</si>
  <si>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</si>
  <si>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</si>
  <si>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</si>
  <si>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</si>
  <si>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</si>
  <si>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</si>
  <si>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</si>
  <si>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</si>
  <si>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</si>
  <si>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</si>
  <si>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</si>
  <si>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</si>
  <si>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</si>
  <si>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</si>
  <si>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</si>
  <si>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</si>
  <si>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</si>
  <si>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</si>
  <si>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</si>
  <si>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</si>
  <si>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</si>
  <si>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</si>
  <si>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</si>
  <si>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</si>
  <si>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</si>
  <si>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</si>
  <si>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</si>
  <si>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</si>
  <si>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</si>
  <si>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</si>
  <si>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</si>
  <si>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</si>
  <si>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</si>
  <si>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</si>
  <si>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</si>
  <si>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</si>
  <si>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</si>
  <si>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</si>
  <si>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</si>
  <si>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</si>
  <si>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</si>
  <si>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</si>
  <si>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</si>
  <si>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</si>
  <si>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</si>
  <si>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</si>
  <si>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</si>
  <si>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</si>
  <si>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</si>
  <si>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</si>
  <si>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</si>
  <si>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</si>
  <si>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</si>
  <si>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</si>
  <si>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</si>
  <si>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</si>
  <si>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</si>
  <si>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</si>
  <si>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</si>
  <si>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</si>
  <si>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</si>
  <si>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</si>
  <si>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</si>
  <si>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</si>
  <si>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</si>
  <si>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</si>
  <si>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</si>
  <si>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</si>
  <si>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</si>
  <si>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</si>
  <si>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</si>
  <si>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</si>
  <si>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</si>
  <si>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</si>
  <si>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</si>
  <si>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</si>
  <si>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</si>
  <si>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</si>
  <si>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</si>
  <si>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</si>
  <si>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</si>
  <si>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</si>
  <si>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</si>
  <si>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</si>
  <si>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</si>
  <si>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</si>
  <si>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</si>
  <si>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</si>
  <si>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</si>
  <si>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</si>
  <si>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</si>
  <si>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</si>
  <si>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</si>
  <si>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</si>
  <si>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</si>
  <si>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</si>
  <si>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</si>
  <si>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</si>
  <si>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</si>
  <si>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</si>
  <si>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</si>
  <si>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</si>
  <si>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</si>
  <si>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</si>
  <si>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</si>
  <si>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</si>
  <si>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</si>
  <si>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</si>
  <si>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</si>
  <si>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</si>
  <si>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</si>
  <si>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</si>
  <si>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</si>
  <si>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</si>
  <si>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</si>
  <si>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</si>
  <si>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</si>
  <si>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</si>
  <si>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</si>
  <si>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</si>
  <si>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</si>
  <si>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</si>
  <si>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</si>
  <si>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</si>
  <si>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</si>
  <si>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</si>
  <si>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</si>
  <si>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</si>
  <si>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</si>
  <si>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</si>
  <si>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</si>
  <si>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</si>
  <si>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</si>
  <si>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</si>
  <si>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</si>
  <si>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</si>
  <si>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</si>
  <si>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</si>
  <si>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</si>
  <si>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</si>
  <si>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</si>
  <si>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</si>
  <si>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</si>
  <si>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</si>
  <si>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</si>
  <si>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</si>
  <si>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</si>
  <si>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</si>
  <si>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</si>
  <si>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</si>
  <si>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</si>
  <si>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</si>
  <si>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</si>
  <si>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</si>
  <si>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</si>
  <si>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</si>
  <si>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</si>
  <si>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</si>
  <si>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</si>
  <si>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</si>
  <si>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</si>
  <si>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</si>
  <si>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</si>
  <si>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</si>
  <si>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</si>
  <si>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</si>
  <si>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</si>
  <si>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</si>
  <si>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</si>
  <si>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</si>
  <si>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</si>
  <si>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</si>
  <si>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</si>
  <si>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</si>
  <si>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</si>
  <si>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</si>
  <si>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</si>
  <si>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</si>
  <si>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</si>
  <si>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</si>
  <si>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</si>
  <si>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</si>
  <si>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</si>
  <si>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</si>
  <si>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</si>
  <si>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</si>
  <si>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</si>
  <si>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</si>
  <si>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</si>
  <si>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</si>
  <si>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</si>
  <si>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</si>
  <si>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</si>
  <si>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</si>
  <si>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</si>
  <si>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</si>
  <si>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</si>
  <si>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</si>
  <si>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</si>
  <si>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</si>
  <si>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</si>
  <si>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</si>
  <si>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</si>
  <si>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</si>
  <si>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</si>
  <si>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</si>
  <si>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</si>
  <si>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</si>
  <si>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</si>
  <si>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</si>
  <si>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</si>
  <si>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</si>
  <si>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</si>
  <si>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</si>
  <si>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</si>
  <si>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</si>
  <si>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</si>
  <si>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</si>
  <si>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</si>
  <si>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</si>
  <si>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</si>
  <si>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</si>
  <si>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</si>
  <si>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</si>
  <si>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</si>
  <si>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</si>
  <si>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</si>
  <si>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</si>
  <si>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</si>
  <si>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</si>
  <si>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</si>
  <si>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</si>
  <si>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</si>
  <si>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</si>
  <si>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</si>
  <si>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</si>
  <si>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</si>
  <si>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</si>
  <si>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</si>
  <si>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</si>
  <si>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</si>
  <si>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</si>
  <si>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</si>
  <si>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</si>
  <si>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</si>
  <si>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</si>
  <si>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</si>
  <si>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</si>
  <si>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</si>
  <si>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</si>
  <si>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</si>
  <si>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</si>
  <si>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</si>
  <si>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</si>
  <si>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</si>
  <si>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</si>
  <si>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</si>
  <si>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</si>
  <si>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</si>
  <si>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</si>
  <si>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</si>
  <si>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</si>
  <si>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</si>
  <si>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</si>
  <si>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</si>
  <si>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</si>
  <si>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</si>
  <si>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</si>
  <si>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</si>
  <si>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</si>
  <si>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</si>
  <si>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</si>
  <si>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</si>
  <si>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</si>
  <si>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</si>
  <si>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</si>
  <si>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</si>
  <si>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</si>
  <si>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</si>
  <si>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</si>
  <si>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</si>
  <si>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</si>
  <si>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</si>
  <si>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</si>
  <si>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</si>
  <si>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</si>
  <si>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</si>
  <si>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</si>
  <si>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</si>
  <si>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</si>
  <si>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</si>
  <si>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</si>
  <si>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</si>
  <si>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</si>
  <si>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</si>
  <si>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</si>
  <si>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</si>
  <si>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</si>
  <si>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</si>
  <si>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</si>
  <si>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</si>
  <si>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</si>
  <si>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</si>
  <si>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</si>
  <si>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</si>
  <si>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</si>
  <si>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</si>
  <si>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</si>
  <si>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</si>
  <si>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</si>
  <si>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</si>
  <si>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</si>
  <si>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</si>
  <si>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</si>
  <si>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</si>
  <si>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</si>
  <si>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</si>
  <si>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</si>
  <si>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</si>
  <si>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</si>
  <si>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</si>
  <si>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</si>
  <si>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</si>
  <si>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</si>
  <si>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</si>
  <si>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</si>
  <si>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</si>
  <si>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</si>
  <si>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</si>
  <si>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</si>
  <si>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</si>
  <si>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</si>
  <si>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</si>
  <si>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</si>
  <si>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</si>
  <si>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</si>
  <si>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</si>
  <si>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</si>
  <si>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</si>
  <si>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</si>
  <si>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</si>
  <si>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</si>
  <si>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</si>
  <si>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</si>
  <si>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</si>
  <si>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</si>
  <si>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</si>
  <si>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</si>
  <si>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</si>
  <si>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</si>
  <si>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</si>
  <si>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</si>
  <si>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</si>
  <si>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</si>
  <si>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</si>
  <si>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</si>
  <si>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</si>
  <si>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</si>
  <si>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</si>
  <si>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</si>
  <si>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</si>
  <si>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</si>
  <si>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</si>
  <si>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</si>
  <si>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</si>
  <si>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</si>
  <si>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</si>
  <si>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</si>
  <si>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</si>
  <si>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</si>
  <si>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</si>
  <si>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</si>
  <si>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</si>
  <si>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</si>
  <si>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</si>
  <si>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</si>
  <si>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</si>
  <si>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</si>
  <si>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</si>
  <si>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</si>
  <si>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</si>
  <si>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</si>
  <si>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</si>
  <si>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</si>
  <si>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</si>
  <si>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</si>
  <si>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</si>
  <si>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</si>
  <si>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</si>
  <si>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</si>
  <si>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</si>
  <si>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</si>
  <si>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</si>
  <si>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</si>
  <si>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</si>
  <si>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</si>
  <si>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</si>
  <si>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</si>
  <si>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</si>
  <si>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</si>
  <si>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</si>
  <si>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</si>
  <si>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</si>
  <si>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</si>
  <si>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</si>
  <si>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</si>
  <si>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</si>
  <si>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</si>
  <si>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</si>
  <si>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</si>
  <si>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</si>
  <si>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</si>
  <si>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</si>
  <si>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</si>
  <si>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</si>
  <si>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</si>
  <si>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</si>
  <si>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</si>
  <si>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</si>
  <si>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</si>
  <si>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</si>
  <si>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</si>
  <si>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</si>
  <si>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</si>
  <si>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</si>
  <si>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</si>
  <si>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</si>
  <si>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</si>
  <si>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</si>
  <si>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</si>
  <si>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</si>
  <si>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</si>
  <si>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</si>
  <si>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</si>
  <si>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</si>
  <si>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</si>
  <si>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</si>
  <si>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</si>
  <si>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</si>
  <si>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</si>
  <si>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</si>
  <si>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</si>
  <si>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</si>
  <si>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</si>
  <si>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</si>
  <si>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</si>
  <si>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</si>
  <si>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</si>
  <si>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</si>
  <si>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</si>
  <si>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</si>
  <si>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</si>
  <si>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</si>
  <si>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</si>
  <si>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</si>
  <si>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</si>
  <si>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</si>
  <si>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</si>
  <si>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</si>
  <si>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</si>
  <si>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</si>
  <si>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</si>
  <si>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</si>
  <si>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</si>
  <si>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</si>
  <si>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</si>
  <si>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</si>
  <si>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</si>
  <si>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</si>
  <si>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</si>
  <si>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</si>
  <si>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</si>
  <si>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</si>
  <si>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</si>
  <si>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</si>
  <si>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</si>
  <si>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</si>
  <si>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</si>
  <si>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</si>
  <si>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</si>
  <si>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</si>
  <si>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</si>
  <si>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</si>
  <si>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</si>
  <si>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</si>
  <si>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</si>
  <si>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</si>
  <si>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</si>
  <si>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</si>
  <si>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</si>
  <si>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</si>
  <si>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</si>
  <si>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</si>
  <si>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</si>
  <si>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</si>
  <si>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</si>
  <si>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</si>
  <si>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</si>
  <si>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</si>
  <si>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</si>
  <si>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</si>
  <si>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</si>
  <si>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</si>
  <si>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</si>
  <si>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</si>
  <si>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</si>
  <si>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</si>
  <si>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</si>
  <si>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</si>
  <si>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</si>
  <si>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</si>
  <si>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</si>
  <si>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</si>
  <si>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</si>
  <si>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</si>
  <si>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</si>
  <si>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</si>
  <si>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</si>
  <si>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</si>
  <si>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</si>
  <si>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</si>
  <si>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</si>
  <si>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</si>
  <si>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</si>
  <si>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</si>
  <si>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</si>
  <si>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</si>
  <si>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</si>
  <si>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</si>
  <si>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</si>
  <si>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</si>
  <si>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</si>
  <si>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</si>
  <si>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</si>
  <si>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</si>
  <si>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</si>
  <si>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</si>
  <si>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</si>
  <si>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</si>
  <si>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</si>
  <si>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</si>
  <si>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</si>
  <si>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</si>
  <si>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</si>
  <si>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</si>
  <si>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</si>
  <si>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</si>
  <si>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</si>
  <si>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</si>
  <si>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</si>
  <si>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</si>
  <si>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</si>
  <si>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</si>
  <si>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</si>
  <si>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</si>
  <si>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</si>
  <si>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</si>
  <si>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</si>
  <si>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</si>
  <si>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</si>
  <si>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</si>
  <si>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</si>
  <si>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</si>
  <si>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</si>
  <si>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</si>
  <si>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</si>
  <si>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</si>
  <si>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</si>
  <si>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</si>
  <si>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</si>
  <si>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</si>
  <si>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</si>
  <si>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</si>
  <si>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</si>
  <si>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</si>
  <si>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</si>
  <si>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</si>
  <si>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</si>
  <si>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</si>
  <si>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</si>
  <si>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</si>
  <si>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</si>
  <si>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</si>
  <si>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</si>
  <si>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</si>
  <si>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</si>
  <si>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</si>
  <si>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</si>
  <si>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</si>
  <si>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</si>
  <si>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</si>
  <si>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</si>
  <si>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</si>
  <si>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</si>
  <si>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</si>
  <si>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</si>
  <si>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</si>
  <si>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</si>
  <si>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</si>
  <si>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</si>
  <si>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</si>
  <si>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</si>
  <si>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</si>
  <si>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</si>
  <si>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</si>
  <si>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</si>
  <si>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</si>
  <si>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</si>
  <si>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</si>
  <si>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</si>
  <si>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</si>
  <si>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</si>
  <si>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</si>
  <si>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</si>
  <si>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</si>
  <si>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</si>
  <si>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</si>
  <si>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</si>
  <si>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</si>
  <si>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</si>
  <si>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</si>
  <si>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</si>
  <si>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</si>
  <si>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</si>
  <si>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</si>
  <si>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</si>
  <si>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</si>
  <si>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</si>
  <si>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</si>
  <si>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</si>
  <si>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</si>
  <si>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</si>
  <si>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</si>
  <si>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</si>
  <si>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</si>
  <si>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</si>
  <si>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</si>
  <si>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</si>
  <si>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</si>
  <si>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</si>
  <si>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</si>
  <si>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</si>
  <si>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</si>
  <si>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</si>
  <si>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</si>
  <si>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</si>
  <si>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</si>
  <si>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</si>
  <si>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</si>
  <si>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</si>
  <si>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</si>
  <si>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</si>
  <si>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</si>
  <si>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</si>
  <si>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</si>
  <si>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</si>
  <si>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</si>
  <si>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</si>
  <si>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</si>
  <si>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</si>
  <si>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</si>
  <si>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</si>
  <si>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</si>
  <si>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</si>
  <si>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</si>
  <si>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</si>
  <si>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</si>
  <si>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</si>
  <si>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</si>
  <si>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</si>
  <si>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</si>
  <si>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</si>
  <si>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</si>
  <si>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</si>
  <si>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</si>
  <si>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</si>
  <si>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</si>
  <si>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</si>
  <si>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</si>
  <si>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</si>
  <si>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</si>
  <si>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</si>
  <si>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</si>
  <si>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</si>
  <si>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</si>
  <si>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</si>
  <si>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</si>
  <si>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</si>
  <si>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</si>
  <si>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</si>
  <si>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</si>
  <si>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</si>
  <si>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</si>
  <si>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</si>
  <si>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</si>
  <si>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</si>
  <si>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</si>
  <si>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</si>
  <si>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</si>
  <si>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</si>
  <si>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</si>
  <si>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</si>
  <si>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</si>
  <si>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</si>
  <si>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</si>
  <si>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</si>
  <si>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</si>
  <si>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</si>
  <si>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</si>
  <si>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</si>
  <si>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</si>
  <si>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</si>
  <si>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</si>
  <si>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</si>
  <si>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</si>
  <si>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</si>
  <si>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</si>
  <si>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</si>
  <si>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</si>
  <si>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</si>
  <si>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</si>
  <si>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</si>
  <si>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</si>
  <si>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</si>
  <si>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</si>
  <si>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</si>
  <si>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</si>
  <si>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</si>
  <si>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</si>
  <si>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</si>
  <si>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</si>
  <si>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</si>
  <si>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</si>
  <si>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</si>
  <si>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</si>
  <si>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</si>
  <si>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</si>
  <si>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</si>
  <si>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</si>
  <si>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</si>
  <si>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</si>
  <si>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</si>
  <si>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</si>
  <si>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</si>
  <si>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</si>
  <si>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</si>
  <si>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</si>
  <si>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</si>
  <si>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</si>
  <si>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</si>
  <si>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</si>
  <si>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</si>
  <si>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</si>
  <si>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</si>
  <si>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</si>
  <si>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</si>
  <si>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</si>
  <si>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</si>
  <si>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</si>
  <si>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</si>
  <si>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</si>
  <si>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</si>
  <si>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</si>
  <si>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</si>
  <si>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</si>
  <si>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</si>
  <si>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</si>
  <si>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</si>
  <si>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</si>
  <si>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</si>
  <si>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</si>
  <si>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</si>
  <si>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</si>
  <si>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</si>
  <si>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</si>
  <si>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</si>
  <si>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</si>
  <si>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</si>
  <si>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</si>
  <si>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</si>
  <si>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</si>
  <si>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</si>
  <si>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</si>
  <si>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</si>
  <si>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</si>
  <si>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</si>
  <si>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</si>
  <si>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</si>
  <si>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</si>
  <si>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</si>
  <si>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</si>
  <si>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</si>
  <si>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</si>
  <si>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</si>
  <si>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</si>
  <si>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</si>
  <si>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</si>
  <si>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</si>
  <si>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</si>
  <si>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</si>
  <si>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</si>
  <si>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</si>
  <si>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</si>
  <si>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</si>
  <si>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</si>
  <si>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</si>
  <si>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</si>
  <si>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</si>
  <si>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</si>
  <si>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</si>
  <si>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</si>
  <si>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</si>
  <si>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</si>
  <si>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</si>
  <si>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</si>
  <si>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</si>
  <si>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</si>
  <si>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</si>
  <si>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</si>
  <si>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</si>
  <si>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</si>
  <si>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</si>
  <si>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</si>
  <si>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</si>
  <si>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</si>
  <si>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</si>
  <si>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</si>
  <si>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</si>
  <si>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</si>
  <si>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</si>
  <si>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</si>
  <si>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</si>
  <si>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</si>
  <si>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</si>
  <si>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</si>
  <si>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</si>
  <si>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</si>
  <si>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</si>
  <si>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</si>
  <si>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</si>
  <si>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</si>
  <si>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</si>
  <si>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</si>
  <si>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</si>
  <si>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</si>
  <si>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</si>
  <si>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</si>
  <si>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</si>
  <si>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</si>
  <si>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</si>
  <si>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</si>
  <si>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</si>
  <si>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</si>
  <si>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</si>
  <si>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</si>
  <si>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</si>
  <si>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</si>
  <si>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</si>
  <si>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</si>
  <si>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</si>
  <si>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</si>
  <si>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</si>
  <si>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</si>
  <si>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</si>
  <si>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</si>
  <si>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</si>
  <si>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</si>
  <si>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</si>
  <si>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</si>
  <si>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</si>
  <si>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</si>
  <si>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</si>
  <si>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</si>
  <si>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</si>
  <si>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</si>
  <si>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</si>
  <si>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</si>
  <si>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</si>
  <si>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</si>
  <si>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</si>
  <si>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</si>
  <si>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</si>
  <si>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</si>
  <si>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</si>
  <si>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</si>
  <si>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</si>
  <si>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</si>
  <si>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</si>
  <si>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</si>
  <si>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</si>
  <si>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</si>
  <si>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</si>
  <si>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</si>
  <si>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</si>
  <si>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</si>
  <si>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</si>
  <si>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</si>
  <si>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</si>
  <si>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</si>
  <si>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</si>
  <si>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</si>
  <si>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</si>
  <si>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</si>
  <si>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</si>
  <si>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</si>
  <si>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</si>
  <si>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</si>
  <si>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</si>
  <si>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</si>
  <si>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</si>
  <si>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</si>
  <si>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</si>
  <si>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</si>
  <si>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</si>
  <si>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</si>
  <si>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</si>
  <si>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</si>
  <si>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</si>
  <si>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</si>
  <si>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</si>
  <si>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</si>
  <si>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</si>
  <si>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</si>
  <si>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</si>
  <si>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</si>
  <si>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</si>
  <si>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</si>
  <si>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</si>
  <si>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</si>
  <si>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</si>
  <si>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</si>
  <si>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</si>
  <si>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</si>
  <si>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</si>
  <si>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</si>
  <si>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</si>
  <si>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</si>
  <si>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</si>
  <si>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</si>
  <si>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</si>
  <si>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</si>
  <si>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</si>
  <si>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</si>
  <si>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</si>
  <si>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</si>
  <si>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</si>
  <si>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</si>
  <si>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</si>
  <si>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</si>
  <si>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</si>
  <si>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</si>
  <si>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</si>
  <si>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</si>
  <si>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</si>
  <si>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</si>
  <si>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</si>
  <si>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</si>
  <si>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</si>
  <si>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</si>
  <si>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</si>
  <si>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</si>
  <si>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</si>
  <si>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</si>
  <si>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</si>
  <si>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</si>
  <si>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</si>
  <si>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</si>
  <si>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</si>
  <si>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</si>
  <si>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</si>
  <si>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</si>
  <si>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</si>
  <si>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</si>
  <si>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</si>
  <si>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</si>
  <si>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</si>
  <si>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</si>
  <si>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</si>
  <si>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</si>
  <si>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</si>
  <si>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</si>
  <si>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</si>
  <si>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</si>
  <si>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</si>
  <si>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</si>
  <si>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</si>
  <si>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</si>
  <si>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</si>
  <si>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</si>
  <si>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</si>
  <si>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</si>
  <si>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</si>
  <si>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</si>
  <si>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</si>
  <si>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</si>
  <si>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</si>
  <si>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</si>
  <si>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</si>
  <si>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</si>
  <si>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</si>
  <si>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</si>
  <si>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</si>
  <si>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</si>
  <si>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</si>
  <si>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</si>
  <si>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</si>
  <si>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</si>
  <si>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</si>
  <si>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</si>
  <si>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</si>
  <si>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</si>
  <si>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</si>
  <si>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</si>
  <si>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</si>
  <si>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</si>
  <si>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</si>
  <si>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</si>
  <si>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</si>
  <si>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</si>
  <si>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</si>
  <si>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</si>
  <si>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</si>
  <si>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</si>
  <si>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</si>
  <si>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</si>
  <si>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</si>
  <si>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</si>
  <si>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</si>
  <si>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</si>
  <si>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</si>
  <si>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</si>
  <si>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</si>
  <si>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</si>
  <si>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</si>
  <si>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</si>
  <si>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</si>
  <si>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</si>
  <si>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</si>
  <si>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</si>
  <si>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</si>
  <si>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</si>
  <si>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</si>
  <si>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</si>
  <si>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</si>
  <si>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</si>
  <si>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</si>
  <si>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</si>
  <si>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</si>
  <si>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</si>
  <si>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</si>
  <si>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</si>
  <si>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</si>
  <si>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</si>
  <si>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</si>
  <si>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</si>
  <si>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</si>
  <si>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</si>
  <si>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</si>
  <si>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</si>
  <si>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</si>
  <si>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</si>
  <si>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</si>
  <si>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</si>
  <si>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</si>
  <si>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</si>
  <si>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</si>
  <si>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</si>
  <si>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</si>
  <si>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</si>
  <si>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</si>
  <si>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</si>
  <si>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</si>
  <si>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</si>
  <si>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</si>
  <si>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</si>
  <si>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</si>
  <si>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</si>
  <si>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</si>
  <si>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</si>
  <si>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</si>
  <si>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</si>
  <si>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</si>
  <si>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</si>
  <si>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</si>
  <si>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</si>
  <si>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</si>
  <si>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</si>
  <si>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</si>
  <si>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</si>
  <si>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</si>
  <si>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</si>
  <si>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</si>
  <si>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</si>
  <si>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</si>
  <si>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</si>
  <si>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</si>
  <si>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</si>
  <si>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</si>
  <si>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</si>
  <si>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</si>
  <si>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</si>
  <si>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</si>
  <si>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</si>
  <si>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</si>
  <si>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</si>
  <si>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</si>
  <si>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</si>
  <si>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</si>
  <si>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</si>
  <si>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</si>
  <si>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</si>
  <si>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</si>
  <si>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</si>
  <si>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</si>
  <si>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</si>
  <si>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</si>
  <si>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</si>
  <si>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</si>
  <si>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</si>
  <si>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</si>
  <si>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</si>
  <si>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</si>
  <si>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</si>
  <si>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</si>
  <si>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</si>
  <si>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</si>
  <si>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</si>
  <si>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</si>
  <si>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</si>
  <si>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</si>
  <si>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</si>
  <si>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</si>
  <si>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</si>
  <si>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</si>
  <si>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</si>
  <si>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</si>
  <si>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</si>
  <si>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</si>
  <si>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</si>
  <si>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</si>
  <si>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</si>
  <si>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</si>
  <si>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</si>
  <si>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</si>
  <si>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</si>
  <si>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</si>
  <si>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</si>
  <si>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</si>
  <si>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</si>
  <si>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</si>
  <si>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</si>
  <si>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</si>
  <si>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</si>
  <si>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</si>
  <si>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</si>
  <si>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</si>
  <si>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</si>
  <si>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</si>
  <si>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</si>
  <si>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</si>
  <si>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</si>
  <si>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</si>
  <si>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</si>
  <si>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</si>
  <si>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</si>
  <si>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</si>
  <si>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</si>
  <si>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</si>
  <si>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</si>
  <si>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</si>
  <si>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</si>
  <si>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</si>
  <si>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</si>
  <si>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</si>
  <si>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</si>
  <si>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</si>
  <si>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</si>
  <si>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</si>
  <si>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</si>
  <si>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</si>
  <si>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</si>
  <si>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</si>
  <si>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</si>
  <si>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</si>
  <si>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</si>
  <si>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</si>
  <si>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</si>
  <si>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</si>
  <si>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</si>
  <si>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</si>
  <si>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</si>
  <si>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</si>
  <si>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</si>
  <si>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</si>
  <si>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</si>
  <si>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</si>
  <si>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</si>
  <si>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</si>
  <si>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</si>
  <si>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</si>
  <si>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</si>
  <si>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</si>
  <si>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</si>
  <si>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</si>
  <si>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</si>
  <si>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</si>
  <si>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</si>
  <si>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</si>
  <si>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</si>
  <si>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</si>
  <si>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</si>
  <si>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</si>
  <si>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</si>
  <si>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</si>
  <si>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</si>
  <si>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</si>
  <si>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</si>
  <si>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</si>
  <si>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</si>
  <si>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</si>
  <si>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</si>
  <si>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</si>
  <si>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</si>
  <si>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</si>
  <si>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</si>
  <si>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</si>
  <si>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</si>
  <si>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</si>
  <si>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</si>
  <si>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</si>
  <si>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</si>
  <si>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</si>
  <si>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</si>
  <si>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</si>
  <si>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</si>
  <si>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</si>
  <si>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</si>
  <si>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</si>
  <si>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</si>
  <si>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</si>
  <si>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</si>
  <si>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</si>
  <si>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</si>
  <si>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</si>
  <si>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</si>
  <si>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</si>
  <si>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</si>
  <si>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</si>
  <si>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</si>
  <si>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</si>
  <si>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</si>
  <si>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</si>
  <si>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</si>
  <si>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</si>
  <si>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</si>
  <si>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</si>
  <si>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</si>
  <si>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</si>
  <si>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</si>
  <si>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</si>
  <si>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</si>
  <si>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</si>
  <si>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</si>
  <si>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</si>
  <si>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</si>
  <si>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</si>
  <si>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</si>
  <si>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</si>
  <si>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</si>
  <si>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</si>
  <si>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</si>
  <si>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</si>
  <si>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</si>
  <si>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</si>
  <si>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</si>
  <si>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</si>
  <si>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</si>
  <si>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</si>
  <si>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</si>
  <si>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</si>
  <si>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</si>
  <si>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</si>
  <si>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</si>
  <si>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</si>
  <si>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</si>
  <si>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</si>
  <si>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</si>
  <si>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</si>
  <si>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</si>
  <si>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</si>
  <si>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</si>
  <si>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</si>
  <si>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</si>
  <si>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</si>
  <si>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</si>
  <si>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</si>
  <si>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</si>
  <si>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</si>
  <si>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</si>
  <si>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</si>
  <si>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</si>
  <si>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</si>
  <si>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</si>
  <si>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</si>
  <si>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</si>
  <si>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</si>
  <si>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</si>
  <si>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</si>
  <si>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</si>
  <si>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</si>
  <si>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</si>
  <si>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</si>
  <si>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</si>
  <si>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</si>
  <si>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</si>
  <si>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</si>
  <si>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</si>
  <si>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</si>
  <si>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</si>
  <si>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</si>
  <si>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</si>
  <si>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</si>
  <si>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</si>
  <si>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</si>
  <si>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</si>
  <si>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</si>
  <si>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</si>
  <si>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</si>
  <si>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</si>
  <si>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</si>
  <si>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</si>
  <si>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</si>
  <si>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</si>
  <si>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</si>
  <si>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</si>
  <si>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</si>
  <si>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</si>
  <si>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</si>
  <si>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</si>
  <si>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</si>
  <si>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</si>
  <si>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</si>
  <si>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</si>
  <si>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</si>
  <si>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</si>
  <si>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</si>
  <si>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</si>
  <si>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</si>
  <si>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</si>
  <si>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</si>
  <si>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</si>
  <si>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</si>
  <si>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</si>
  <si>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</si>
  <si>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</si>
  <si>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</si>
  <si>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</si>
  <si>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</si>
  <si>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</si>
  <si>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</si>
  <si>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</si>
  <si>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</si>
  <si>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</si>
  <si>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</si>
  <si>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</si>
  <si>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</si>
  <si>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</si>
  <si>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</si>
  <si>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</si>
  <si>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</si>
  <si>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</si>
  <si>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</si>
  <si>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</si>
  <si>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</si>
  <si>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</si>
  <si>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</si>
  <si>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</si>
  <si>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</si>
  <si>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</si>
  <si>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</si>
  <si>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</si>
  <si>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</si>
  <si>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</si>
  <si>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</si>
  <si>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</si>
  <si>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</si>
  <si>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</si>
  <si>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</si>
  <si>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</si>
  <si>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</si>
  <si>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</si>
  <si>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</si>
  <si>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</si>
  <si>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</si>
  <si>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</si>
  <si>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</si>
  <si>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</si>
  <si>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</si>
  <si>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</si>
  <si>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</si>
  <si>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</si>
  <si>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</si>
  <si>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</si>
  <si>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</si>
  <si>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</si>
  <si>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</si>
  <si>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</si>
  <si>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</si>
  <si>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</si>
  <si>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</si>
  <si>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</si>
  <si>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</si>
  <si>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</si>
  <si>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</si>
  <si>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</si>
  <si>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</si>
  <si>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</si>
  <si>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</si>
  <si>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</si>
  <si>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</si>
  <si>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</si>
  <si>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</si>
  <si>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</si>
  <si>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</si>
  <si>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</si>
  <si>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</si>
  <si>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</si>
  <si>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</si>
  <si>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</si>
  <si>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</si>
  <si>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</si>
  <si>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</si>
  <si>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</si>
  <si>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</si>
  <si>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</si>
  <si>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</si>
  <si>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</si>
  <si>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</si>
  <si>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</si>
  <si>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</si>
  <si>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</si>
  <si>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</si>
  <si>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</si>
  <si>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</si>
  <si>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</si>
  <si>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</si>
  <si>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</si>
  <si>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</si>
  <si>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</si>
  <si>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</si>
  <si>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</si>
  <si>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</si>
  <si>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</si>
  <si>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</si>
  <si>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</si>
  <si>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</si>
  <si>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</si>
  <si>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</si>
  <si>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</si>
  <si>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</si>
  <si>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</si>
  <si>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</si>
  <si>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</si>
  <si>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</si>
  <si>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</si>
  <si>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</si>
  <si>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</si>
  <si>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</si>
  <si>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</si>
  <si>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</si>
  <si>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</si>
  <si>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</si>
  <si>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</si>
  <si>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</si>
  <si>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</si>
  <si>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</si>
  <si>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</si>
  <si>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</si>
  <si>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</si>
  <si>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</si>
  <si>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</si>
  <si>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</si>
  <si>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</si>
  <si>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</si>
  <si>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</si>
  <si>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</si>
  <si>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</si>
  <si>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</si>
  <si>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</si>
  <si>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</si>
  <si>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</si>
  <si>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</si>
  <si>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</si>
  <si>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</si>
  <si>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</si>
  <si>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</si>
  <si>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</si>
  <si>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</si>
  <si>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</si>
  <si>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</si>
  <si>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</si>
  <si>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</si>
  <si>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</si>
  <si>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</si>
  <si>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</si>
  <si>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</si>
  <si>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</si>
  <si>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</si>
  <si>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</si>
  <si>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</si>
  <si>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</si>
  <si>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</si>
  <si>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</si>
  <si>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</si>
  <si>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</si>
  <si>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</si>
  <si>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</si>
  <si>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</si>
  <si>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</si>
  <si>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</si>
  <si>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</si>
  <si>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</si>
  <si>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</si>
  <si>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</si>
  <si>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</si>
  <si>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</si>
  <si>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</si>
  <si>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</si>
  <si>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</si>
  <si>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</si>
  <si>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</si>
  <si>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</si>
  <si>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</si>
  <si>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</si>
  <si>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</si>
  <si>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</si>
  <si>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</si>
  <si>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</si>
  <si>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</si>
  <si>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</si>
  <si>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</si>
  <si>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</si>
  <si>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</si>
  <si>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</si>
  <si>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</si>
  <si>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</si>
  <si>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</si>
  <si>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</si>
  <si>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</si>
  <si>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</si>
  <si>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</si>
  <si>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</si>
  <si>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</si>
  <si>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</si>
  <si>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</si>
  <si>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</si>
  <si>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</si>
  <si>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</si>
  <si>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</si>
  <si>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</si>
  <si>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</si>
  <si>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</si>
  <si>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</si>
  <si>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</si>
  <si>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</si>
  <si>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</si>
  <si>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</si>
  <si>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</si>
  <si>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</si>
  <si>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</si>
  <si>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</si>
  <si>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</si>
  <si>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</si>
  <si>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</si>
  <si>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</si>
  <si>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</si>
  <si>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</si>
  <si>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</si>
  <si>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</si>
  <si>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</si>
  <si>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</si>
  <si>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</si>
  <si>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</si>
  <si>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</si>
  <si>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</si>
  <si>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</si>
  <si>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</si>
  <si>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</si>
  <si>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</si>
  <si>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</si>
  <si>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</si>
  <si>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</si>
  <si>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</si>
  <si>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</si>
  <si>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</si>
  <si>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</si>
  <si>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</si>
  <si>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</si>
  <si>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</si>
  <si>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</si>
  <si>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</si>
  <si>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</si>
  <si>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</si>
  <si>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</si>
  <si>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</si>
  <si>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</si>
  <si>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</si>
  <si>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</si>
  <si>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</si>
  <si>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</si>
  <si>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</si>
  <si>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</si>
  <si>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</si>
  <si>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</si>
  <si>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</si>
  <si>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</si>
  <si>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</si>
  <si>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</si>
  <si>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</si>
  <si>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</si>
  <si>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</si>
  <si>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</si>
  <si>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</si>
  <si>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</si>
  <si>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</si>
  <si>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</si>
  <si>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</si>
  <si>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</si>
  <si>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</si>
  <si>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</si>
  <si>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</si>
  <si>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</si>
  <si>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</si>
  <si>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</si>
  <si>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</si>
  <si>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</si>
  <si>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</si>
  <si>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</si>
  <si>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</si>
  <si>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</si>
  <si>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</si>
  <si>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</si>
  <si>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</si>
  <si>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</si>
  <si>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</si>
  <si>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</si>
  <si>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</si>
  <si>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</si>
  <si>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</si>
  <si>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</si>
  <si>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</si>
  <si>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</si>
  <si>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</si>
  <si>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</si>
  <si>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</si>
  <si>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</si>
  <si>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</si>
  <si>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</si>
  <si>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</si>
  <si>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</si>
  <si>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</si>
  <si>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</si>
  <si>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</si>
  <si>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</si>
  <si>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</si>
  <si>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</si>
  <si>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</si>
  <si>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</si>
  <si>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</si>
  <si>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</si>
  <si>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</si>
  <si>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</si>
  <si>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</si>
  <si>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</si>
  <si>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</si>
  <si>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</si>
  <si>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</si>
  <si>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</si>
  <si>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</si>
  <si>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</si>
  <si>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</si>
  <si>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</si>
  <si>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</si>
  <si>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</si>
  <si>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</si>
  <si>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</si>
  <si>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</si>
  <si>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</si>
  <si>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</si>
  <si>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</si>
  <si>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</si>
  <si>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</si>
  <si>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</si>
  <si>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</si>
  <si>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</si>
  <si>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</si>
  <si>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</si>
  <si>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</si>
  <si>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</si>
  <si>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</si>
  <si>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</si>
  <si>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</si>
  <si>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</si>
  <si>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</si>
  <si>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</si>
  <si>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</si>
  <si>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</si>
  <si>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</si>
  <si>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</si>
  <si>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</si>
  <si>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</si>
  <si>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</si>
  <si>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</si>
  <si>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</si>
  <si>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</si>
  <si>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</si>
  <si>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</si>
  <si>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</si>
  <si>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</si>
  <si>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</si>
  <si>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</si>
  <si>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</si>
  <si>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</si>
  <si>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</si>
  <si>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</si>
  <si>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</si>
  <si>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</si>
  <si>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</si>
  <si>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</si>
  <si>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</si>
  <si>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</si>
  <si>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</si>
  <si>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</si>
  <si>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</si>
  <si>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</si>
  <si>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</si>
  <si>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</si>
  <si>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</si>
  <si>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</si>
  <si>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</si>
  <si>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</si>
  <si>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</si>
  <si>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</si>
  <si>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</si>
  <si>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</si>
  <si>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</si>
  <si>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</si>
  <si>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</si>
  <si>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</si>
  <si>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</si>
  <si>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</si>
  <si>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</si>
  <si>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</si>
  <si>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</si>
  <si>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</si>
  <si>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</si>
  <si>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</si>
  <si>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</si>
  <si>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</si>
  <si>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</si>
  <si>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</si>
  <si>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</si>
  <si>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</si>
  <si>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</si>
  <si>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</si>
  <si>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</si>
  <si>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</si>
  <si>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</si>
  <si>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</si>
  <si>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</si>
  <si>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</si>
  <si>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</si>
  <si>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</si>
  <si>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</si>
  <si>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</si>
  <si>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</si>
  <si>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</si>
  <si>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</si>
  <si>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</si>
  <si>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</si>
  <si>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</si>
  <si>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</si>
  <si>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</si>
  <si>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</si>
  <si>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</si>
  <si>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</si>
  <si>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</si>
  <si>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</si>
  <si>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</si>
  <si>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</si>
  <si>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</si>
  <si>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</si>
  <si>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</si>
  <si>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</si>
  <si>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</si>
  <si>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</si>
  <si>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</si>
  <si>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</si>
  <si>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</si>
  <si>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</si>
  <si>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</si>
  <si>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</si>
  <si>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</si>
  <si>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</si>
  <si>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</si>
  <si>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</si>
  <si>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</si>
  <si>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</si>
  <si>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</si>
  <si>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</si>
  <si>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</si>
  <si>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</si>
  <si>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</si>
  <si>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</si>
  <si>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</si>
  <si>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</si>
  <si>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</si>
  <si>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</si>
  <si>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</si>
  <si>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</si>
  <si>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</si>
  <si>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</si>
  <si>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</si>
  <si>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</si>
  <si>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</si>
  <si>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</si>
  <si>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</si>
  <si>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</si>
  <si>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</si>
  <si>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</si>
  <si>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</si>
  <si>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</si>
  <si>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</si>
  <si>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</si>
  <si>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</si>
  <si>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</si>
  <si>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</si>
  <si>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</si>
  <si>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</si>
  <si>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</si>
  <si>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</si>
  <si>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</si>
  <si>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</si>
  <si>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</si>
  <si>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</si>
  <si>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</si>
  <si>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</si>
  <si>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</si>
  <si>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</si>
  <si>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</si>
  <si>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</si>
  <si>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</si>
  <si>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</si>
  <si>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</si>
  <si>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</si>
  <si>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</si>
  <si>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</si>
  <si>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</si>
  <si>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</si>
  <si>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</si>
  <si>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</si>
  <si>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</si>
  <si>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</si>
  <si>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</si>
  <si>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</si>
  <si>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</si>
  <si>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</si>
  <si>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</si>
  <si>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</si>
  <si>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</si>
  <si>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</si>
  <si>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</si>
  <si>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</si>
  <si>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</si>
  <si>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</si>
  <si>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</si>
  <si>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</si>
  <si>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</si>
  <si>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</si>
  <si>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</si>
  <si>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</si>
  <si>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</si>
  <si>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</si>
  <si>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</si>
  <si>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</si>
  <si>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</si>
  <si>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</si>
  <si>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</si>
  <si>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</si>
  <si>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</si>
  <si>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</si>
  <si>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</si>
  <si>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</si>
  <si>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</si>
  <si>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</si>
  <si>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</si>
  <si>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</si>
  <si>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</si>
  <si>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</si>
  <si>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</si>
  <si>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</si>
  <si>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</si>
  <si>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</si>
  <si>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</si>
  <si>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</si>
  <si>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</si>
  <si>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</si>
  <si>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</si>
  <si>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</si>
  <si>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</si>
  <si>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</si>
  <si>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</si>
  <si>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</si>
  <si>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</si>
  <si>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</si>
  <si>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</si>
  <si>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</si>
  <si>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</si>
  <si>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</si>
  <si>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</si>
  <si>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</si>
  <si>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</si>
  <si>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</si>
  <si>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</si>
  <si>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</si>
  <si>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</si>
  <si>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</si>
  <si>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</si>
  <si>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</si>
  <si>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</si>
  <si>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</si>
  <si>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</si>
  <si>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</si>
  <si>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</si>
  <si>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</si>
  <si>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</si>
  <si>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</si>
  <si>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</si>
  <si>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</si>
  <si>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</si>
  <si>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</si>
  <si>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</si>
  <si>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</si>
  <si>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</si>
  <si>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</si>
  <si>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</si>
  <si>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</si>
  <si>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</si>
  <si>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</si>
  <si>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</si>
  <si>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</si>
  <si>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</si>
  <si>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</si>
  <si>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</si>
  <si>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</si>
  <si>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</si>
  <si>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</si>
  <si>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</si>
  <si>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</si>
  <si>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</si>
  <si>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</si>
  <si>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</si>
  <si>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</si>
  <si>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</si>
  <si>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</si>
  <si>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</si>
  <si>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</si>
  <si>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</si>
  <si>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</si>
  <si>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</si>
  <si>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</si>
  <si>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</si>
  <si>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</si>
  <si>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</si>
  <si>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</si>
  <si>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</si>
  <si>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</si>
  <si>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</si>
  <si>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</si>
  <si>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</si>
  <si>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</si>
  <si>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</si>
  <si>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</si>
  <si>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</si>
  <si>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</si>
  <si>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</si>
  <si>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</si>
  <si>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</si>
  <si>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</si>
  <si>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</si>
  <si>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</si>
  <si>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</si>
  <si>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</si>
  <si>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</si>
  <si>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</si>
  <si>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</si>
  <si>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</si>
  <si>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</si>
  <si>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</si>
  <si>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</si>
  <si>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</si>
  <si>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</si>
  <si>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</si>
  <si>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</si>
  <si>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</si>
  <si>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</si>
  <si>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</si>
  <si>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</si>
  <si>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</si>
  <si>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</si>
  <si>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</si>
  <si>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</si>
  <si>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</si>
  <si>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</si>
  <si>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</si>
  <si>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</si>
  <si>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</si>
  <si>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</si>
  <si>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</si>
  <si>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</si>
  <si>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</si>
  <si>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</si>
  <si>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</si>
  <si>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</si>
  <si>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</si>
  <si>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</si>
  <si>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</si>
  <si>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</si>
  <si>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</si>
  <si>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</si>
  <si>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</si>
  <si>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</si>
  <si>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</si>
  <si>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</si>
  <si>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</si>
  <si>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</si>
  <si>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</si>
  <si>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</si>
  <si>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</si>
  <si>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</si>
  <si>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</si>
  <si>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</si>
  <si>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</si>
  <si>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</si>
  <si>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</si>
  <si>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</si>
  <si>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</si>
  <si>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</si>
  <si>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</si>
  <si>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</si>
  <si>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</si>
  <si>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</si>
  <si>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</si>
  <si>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</si>
  <si>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</si>
  <si>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</si>
  <si>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</si>
  <si>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</si>
  <si>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</si>
  <si>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</si>
  <si>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</si>
  <si>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</si>
  <si>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</si>
  <si>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</si>
  <si>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</si>
  <si>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</si>
  <si>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</si>
  <si>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</si>
  <si>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</si>
  <si>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</si>
  <si>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</si>
  <si>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</si>
  <si>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</si>
  <si>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</si>
  <si>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</si>
  <si>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</si>
  <si>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</si>
  <si>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</si>
  <si>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</si>
  <si>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</si>
  <si>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</si>
  <si>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</si>
  <si>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</si>
  <si>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</si>
  <si>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</si>
  <si>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</si>
  <si>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</si>
  <si>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</si>
  <si>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</si>
  <si>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</si>
  <si>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</si>
  <si>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</si>
  <si>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</si>
  <si>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</si>
  <si>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</si>
  <si>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</si>
  <si>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</si>
  <si>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</si>
  <si>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</si>
  <si>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</si>
  <si>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</si>
  <si>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</si>
  <si>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</si>
  <si>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</si>
  <si>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</si>
  <si>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</si>
  <si>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</si>
  <si>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</si>
  <si>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</si>
  <si>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</si>
  <si>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</si>
  <si>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</si>
  <si>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</si>
  <si>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</si>
  <si>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</si>
  <si>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</si>
  <si>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</si>
  <si>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</si>
  <si>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</si>
  <si>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</si>
  <si>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</si>
  <si>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</si>
  <si>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</si>
  <si>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</si>
  <si>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</si>
  <si>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</si>
  <si>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</si>
  <si>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</si>
  <si>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</si>
  <si>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</si>
  <si>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</si>
  <si>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</si>
  <si>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</si>
  <si>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</si>
  <si>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</si>
  <si>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</si>
  <si>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</si>
  <si>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</si>
  <si>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</si>
  <si>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</si>
  <si>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</si>
  <si>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</si>
  <si>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</si>
  <si>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</si>
  <si>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</si>
  <si>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</si>
  <si>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</si>
  <si>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</si>
  <si>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</si>
  <si>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</si>
  <si>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</si>
  <si>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</si>
  <si>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</si>
  <si>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</si>
  <si>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</si>
  <si>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</si>
  <si>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</si>
  <si>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</si>
  <si>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</si>
  <si>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</si>
  <si>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</si>
  <si>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</si>
  <si>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</si>
  <si>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</si>
  <si>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</si>
  <si>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</si>
  <si>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</si>
  <si>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</si>
  <si>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</si>
  <si>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</si>
  <si>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</si>
  <si>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</si>
  <si>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</si>
  <si>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</si>
  <si>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</si>
  <si>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</si>
  <si>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</si>
  <si>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</si>
  <si>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</si>
  <si>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</si>
  <si>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</si>
  <si>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</si>
  <si>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</si>
  <si>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</si>
  <si>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</si>
  <si>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</si>
  <si>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</si>
  <si>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</si>
  <si>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</si>
  <si>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</si>
  <si>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</si>
  <si>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</si>
  <si>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</si>
  <si>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</si>
  <si>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</si>
  <si>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</si>
  <si>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</si>
  <si>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</si>
  <si>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</si>
  <si>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</si>
  <si>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</si>
  <si>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</si>
  <si>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</si>
  <si>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</si>
  <si>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</si>
  <si>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</si>
  <si>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</si>
  <si>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</si>
  <si>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</si>
  <si>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</si>
  <si>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</si>
  <si>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</si>
  <si>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</si>
  <si>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</si>
  <si>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</si>
  <si>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</si>
  <si>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</si>
  <si>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</si>
  <si>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</si>
  <si>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</si>
  <si>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</si>
  <si>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</si>
  <si>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</si>
  <si>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</si>
  <si>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</si>
  <si>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</si>
  <si>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</si>
  <si>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</si>
  <si>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</si>
  <si>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</si>
  <si>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</si>
  <si>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</si>
  <si>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</si>
  <si>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</si>
  <si>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</si>
  <si>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</si>
  <si>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</si>
  <si>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</si>
  <si>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</si>
  <si>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</si>
  <si>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</si>
  <si>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</si>
  <si>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</si>
  <si>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</si>
  <si>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</si>
  <si>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</si>
  <si>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</si>
  <si>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</si>
  <si>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</si>
  <si>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</si>
  <si>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</si>
  <si>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</si>
  <si>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</si>
  <si>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</si>
  <si>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</si>
  <si>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</si>
  <si>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</si>
  <si>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</si>
  <si>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</si>
  <si>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</si>
  <si>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</si>
  <si>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</si>
  <si>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</si>
  <si>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</si>
  <si>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</si>
  <si>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</si>
  <si>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</si>
  <si>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</si>
  <si>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</si>
  <si>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</si>
  <si>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</si>
  <si>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</si>
  <si>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</si>
  <si>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</si>
  <si>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</si>
  <si>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</si>
  <si>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</si>
  <si>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</si>
  <si>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</si>
  <si>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</si>
  <si>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</si>
  <si>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</si>
  <si>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</si>
  <si>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</si>
  <si>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</si>
  <si>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</si>
  <si>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</si>
  <si>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</si>
  <si>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</si>
  <si>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</si>
  <si>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</si>
  <si>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</si>
  <si>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</si>
  <si>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</si>
  <si>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</si>
  <si>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</si>
  <si>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</si>
  <si>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</si>
  <si>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</si>
  <si>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</si>
  <si>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</si>
  <si>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</si>
  <si>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</si>
  <si>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</si>
  <si>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</si>
  <si>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</si>
  <si>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</si>
  <si>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</si>
  <si>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</si>
  <si>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</si>
  <si>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</si>
  <si>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</si>
  <si>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</si>
  <si>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</si>
  <si>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</si>
  <si>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</si>
  <si>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</si>
  <si>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</si>
  <si>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</si>
  <si>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</si>
  <si>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</si>
  <si>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</si>
  <si>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</si>
  <si>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</si>
  <si>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</si>
  <si>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</si>
  <si>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</si>
  <si>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</si>
  <si>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</si>
  <si>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</si>
  <si>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</si>
  <si>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</si>
  <si>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</si>
  <si>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</si>
  <si>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</si>
  <si>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</si>
  <si>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</si>
  <si>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</si>
  <si>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</si>
  <si>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</si>
  <si>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</si>
  <si>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</si>
  <si>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</si>
  <si>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</si>
  <si>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</si>
  <si>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</si>
  <si>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</si>
  <si>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</si>
  <si>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</si>
  <si>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</si>
  <si>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</si>
  <si>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</si>
  <si>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</si>
  <si>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</si>
  <si>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</si>
  <si>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</si>
  <si>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</si>
  <si>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</si>
  <si>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</si>
  <si>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</si>
  <si>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</si>
  <si>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</si>
  <si>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</si>
  <si>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</si>
  <si>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</si>
  <si>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</si>
  <si>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</si>
  <si>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</si>
  <si>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</si>
  <si>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</si>
  <si>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</si>
  <si>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</si>
  <si>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</si>
  <si>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</si>
  <si>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</si>
  <si>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</si>
  <si>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</si>
  <si>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</si>
  <si>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</si>
  <si>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</si>
  <si>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</si>
  <si>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</si>
  <si>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</si>
  <si>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</si>
  <si>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</si>
  <si>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</si>
  <si>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</si>
  <si>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</si>
  <si>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</si>
  <si>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</si>
  <si>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</si>
  <si>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</si>
  <si>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</si>
  <si>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</si>
  <si>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</si>
  <si>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</si>
  <si>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</si>
  <si>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</si>
  <si>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</si>
  <si>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</si>
  <si>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</si>
  <si>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</si>
  <si>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</si>
  <si>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</si>
  <si>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</si>
  <si>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</si>
  <si>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</si>
  <si>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</si>
  <si>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</si>
  <si>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</si>
  <si>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</si>
  <si>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</si>
  <si>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</si>
  <si>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</si>
  <si>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</si>
  <si>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</si>
  <si>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</si>
  <si>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</si>
  <si>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</si>
  <si>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</si>
  <si>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</si>
  <si>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</si>
  <si>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</si>
  <si>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</si>
  <si>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</si>
  <si>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</si>
  <si>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</si>
  <si>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</si>
  <si>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</si>
  <si>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</si>
  <si>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</si>
  <si>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</si>
  <si>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</si>
  <si>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</si>
  <si>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</si>
  <si>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</si>
  <si>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</si>
  <si>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</si>
  <si>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</si>
  <si>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</si>
  <si>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</si>
  <si>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</si>
  <si>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</si>
  <si>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</si>
  <si>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</si>
  <si>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</si>
  <si>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</si>
  <si>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</si>
  <si>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</si>
  <si>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</si>
  <si>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</si>
  <si>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</si>
  <si>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</si>
  <si>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</si>
  <si>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</si>
  <si>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</si>
  <si>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</si>
  <si>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</si>
  <si>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</si>
  <si>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</si>
  <si>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</si>
  <si>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</si>
  <si>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</si>
  <si>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</si>
  <si>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</si>
  <si>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</si>
  <si>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</si>
  <si>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</si>
  <si>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</si>
  <si>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</si>
  <si>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</si>
  <si>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</si>
  <si>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</si>
  <si>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</si>
  <si>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</si>
  <si>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</si>
  <si>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</si>
  <si>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</si>
  <si>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</si>
  <si>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</si>
  <si>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</si>
  <si>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</si>
  <si>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</si>
  <si>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</si>
  <si>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</si>
  <si>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</si>
  <si>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</si>
  <si>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</si>
  <si>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</si>
  <si>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</si>
  <si>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</si>
  <si>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</si>
  <si>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</si>
  <si>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</si>
  <si>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</si>
  <si>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</si>
  <si>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</si>
  <si>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</si>
  <si>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</si>
  <si>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</si>
  <si>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</si>
  <si>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</si>
  <si>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</si>
  <si>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</si>
  <si>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</si>
  <si>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</si>
  <si>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</si>
  <si>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</si>
  <si>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</si>
  <si>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</si>
  <si>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</si>
  <si>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</si>
  <si>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</si>
  <si>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</si>
  <si>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</si>
  <si>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</si>
  <si>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</si>
  <si>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</si>
  <si>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</si>
  <si>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</si>
  <si>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</si>
  <si>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</si>
  <si>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</si>
  <si>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</si>
  <si>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</si>
  <si>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</si>
  <si>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</si>
  <si>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</si>
  <si>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</si>
  <si>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</si>
  <si>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</si>
  <si>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</si>
  <si>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</si>
  <si>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</si>
  <si>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</si>
  <si>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</si>
  <si>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</si>
  <si>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</si>
  <si>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</si>
  <si>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</si>
  <si>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</si>
  <si>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</si>
  <si>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</si>
  <si>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</si>
  <si>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</si>
  <si>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</si>
  <si>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</si>
  <si>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</si>
  <si>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</si>
  <si>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</si>
  <si>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</si>
  <si>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</si>
  <si>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</si>
  <si>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</si>
  <si>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</si>
  <si>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</si>
  <si>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</si>
  <si>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</si>
  <si>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</si>
  <si>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</si>
  <si>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</si>
  <si>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</si>
  <si>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</si>
  <si>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</si>
  <si>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</si>
  <si>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</si>
  <si>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</si>
  <si>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</si>
  <si>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</si>
  <si>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</si>
  <si>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</si>
  <si>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</si>
  <si>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</si>
  <si>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</si>
  <si>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</si>
  <si>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</si>
  <si>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</si>
  <si>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</si>
  <si>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</si>
  <si>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</si>
  <si>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</si>
  <si>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</si>
  <si>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</si>
  <si>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</si>
  <si>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</si>
  <si>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</si>
  <si>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</si>
  <si>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</si>
  <si>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</si>
  <si>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</si>
  <si>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</si>
  <si>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</si>
  <si>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</si>
  <si>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</si>
  <si>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</si>
  <si>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</si>
  <si>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</si>
  <si>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</si>
  <si>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</si>
  <si>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</si>
  <si>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</si>
  <si>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</si>
  <si>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</si>
  <si>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</si>
  <si>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</si>
  <si>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</si>
  <si>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</si>
  <si>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</si>
  <si>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</si>
  <si>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</si>
  <si>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</si>
  <si>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</si>
  <si>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</si>
  <si>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</si>
  <si>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</si>
  <si>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</si>
  <si>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</si>
  <si>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</si>
  <si>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</si>
  <si>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</si>
  <si>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</si>
  <si>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</si>
  <si>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</si>
  <si>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</si>
  <si>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</si>
  <si>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</si>
  <si>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</si>
  <si>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</si>
  <si>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</si>
  <si>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</si>
  <si>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</si>
  <si>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</si>
  <si>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</si>
  <si>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</si>
  <si>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</si>
  <si>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</si>
  <si>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</si>
  <si>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</si>
  <si>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</si>
  <si>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</si>
  <si>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</si>
  <si>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</si>
  <si>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</si>
  <si>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</si>
  <si>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</si>
  <si>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</si>
  <si>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</si>
  <si>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</si>
  <si>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</si>
  <si>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</si>
  <si>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</si>
  <si>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</si>
  <si>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</si>
  <si>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</si>
  <si>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</si>
  <si>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</si>
  <si>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</si>
  <si>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</si>
  <si>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</si>
  <si>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</si>
  <si>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</si>
  <si>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</si>
  <si>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</si>
  <si>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</si>
  <si>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</si>
  <si>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</si>
  <si>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</si>
  <si>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</si>
  <si>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</si>
  <si>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</si>
  <si>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</si>
  <si>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</si>
  <si>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</si>
  <si>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</si>
  <si>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</si>
  <si>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</si>
  <si>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</si>
  <si>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</si>
  <si>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</si>
  <si>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</si>
  <si>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</si>
  <si>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</si>
  <si>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</si>
  <si>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</si>
  <si>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</si>
  <si>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</si>
  <si>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</si>
  <si>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</si>
  <si>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</si>
  <si>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</si>
  <si>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</si>
  <si>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</si>
  <si>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</si>
  <si>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</si>
  <si>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</si>
  <si>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</si>
  <si>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</si>
  <si>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</si>
  <si>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</si>
  <si>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</si>
  <si>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</si>
  <si>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</si>
  <si>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</si>
  <si>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</si>
  <si>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</si>
  <si>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</si>
  <si>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</si>
  <si>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</si>
  <si>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</si>
  <si>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</si>
  <si>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</si>
  <si>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</si>
  <si>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</si>
  <si>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</si>
  <si>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</si>
  <si>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</si>
  <si>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</si>
  <si>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</si>
  <si>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</si>
  <si>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</si>
  <si>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</si>
  <si>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</si>
  <si>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</si>
  <si>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</si>
  <si>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</si>
  <si>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</si>
  <si>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</si>
  <si>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</si>
  <si>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</si>
  <si>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</si>
  <si>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</si>
  <si>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</si>
  <si>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</si>
  <si>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</si>
  <si>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</si>
  <si>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</si>
  <si>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</si>
  <si>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</si>
  <si>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</si>
  <si>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</si>
  <si>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</si>
  <si>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</si>
  <si>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</si>
  <si>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</si>
  <si>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</si>
  <si>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</si>
  <si>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</si>
  <si>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</si>
  <si>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</si>
  <si>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</si>
  <si>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</si>
  <si>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</si>
  <si>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</si>
  <si>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</si>
  <si>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</si>
  <si>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</si>
  <si>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</si>
  <si>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</si>
  <si>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</si>
  <si>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</si>
  <si>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</si>
  <si>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</si>
  <si>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</si>
  <si>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</si>
  <si>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</si>
  <si>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</si>
  <si>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</si>
  <si>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</si>
  <si>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</si>
  <si>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</si>
  <si>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</si>
  <si>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</si>
  <si>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</si>
  <si>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</si>
  <si>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</si>
  <si>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</si>
  <si>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</si>
  <si>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</si>
  <si>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</si>
  <si>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</si>
  <si>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</si>
  <si>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</si>
  <si>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</si>
  <si>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</si>
  <si>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</si>
  <si>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</si>
  <si>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</si>
  <si>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</si>
  <si>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</si>
  <si>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</si>
  <si>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</si>
  <si>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</si>
  <si>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</si>
  <si>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</si>
  <si>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</si>
  <si>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</si>
  <si>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</si>
  <si>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</si>
  <si>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</si>
  <si>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</si>
  <si>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</si>
  <si>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</si>
  <si>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</si>
  <si>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</si>
  <si>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</si>
  <si>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</si>
  <si>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</si>
  <si>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</si>
  <si>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</si>
  <si>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</si>
  <si>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</si>
  <si>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</si>
  <si>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</si>
  <si>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</si>
  <si>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</si>
  <si>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</si>
  <si>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</si>
  <si>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</si>
  <si>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</si>
  <si>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</si>
  <si>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</si>
  <si>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</si>
  <si>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</si>
  <si>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</si>
  <si>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</si>
  <si>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</si>
  <si>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</si>
  <si>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</si>
  <si>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</si>
  <si>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</si>
  <si>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</si>
  <si>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</si>
  <si>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</si>
  <si>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</si>
  <si>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</si>
  <si>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</si>
  <si>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</si>
  <si>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</si>
  <si>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</si>
  <si>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</si>
  <si>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</si>
  <si>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</si>
  <si>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</si>
  <si>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</si>
  <si>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</si>
  <si>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</si>
  <si>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</si>
  <si>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</si>
  <si>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</si>
  <si>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</si>
  <si>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</si>
  <si>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</si>
  <si>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</si>
  <si>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</si>
  <si>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</si>
  <si>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</si>
  <si>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</si>
  <si>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</si>
  <si>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</si>
  <si>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</si>
  <si>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</si>
  <si>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</si>
  <si>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</si>
  <si>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</si>
  <si>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</si>
  <si>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</si>
  <si>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</si>
  <si>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</si>
  <si>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</si>
  <si>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</si>
  <si>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</si>
  <si>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</si>
  <si>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</si>
  <si>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</si>
  <si>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</si>
  <si>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</si>
  <si>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</si>
  <si>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</si>
  <si>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</si>
  <si>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</si>
  <si>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</si>
  <si>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</si>
  <si>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</si>
  <si>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</si>
  <si>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</si>
  <si>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</si>
  <si>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</si>
  <si>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</si>
  <si>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</si>
  <si>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</si>
  <si>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</si>
  <si>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</si>
  <si>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</si>
  <si>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</si>
  <si>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</si>
  <si>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</si>
  <si>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</si>
  <si>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</si>
  <si>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</si>
  <si>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</si>
  <si>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</si>
  <si>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</si>
  <si>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</si>
  <si>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</si>
  <si>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</si>
  <si>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</si>
  <si>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</si>
  <si>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</si>
  <si>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</si>
  <si>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</si>
  <si>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</si>
  <si>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</si>
  <si>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</si>
  <si>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</si>
  <si>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</si>
  <si>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</si>
  <si>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</si>
  <si>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</si>
  <si>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</si>
  <si>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</si>
  <si>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</si>
  <si>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</si>
  <si>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</si>
  <si>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</si>
  <si>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</si>
  <si>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</si>
  <si>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</si>
  <si>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</si>
  <si>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</si>
  <si>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</si>
  <si>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</si>
  <si>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</si>
  <si>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</si>
  <si>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</si>
  <si>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</si>
  <si>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</si>
  <si>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</si>
  <si>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</si>
  <si>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</si>
  <si>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</si>
  <si>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</si>
  <si>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</si>
  <si>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</si>
  <si>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</si>
  <si>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</si>
  <si>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</si>
  <si>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</si>
  <si>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</si>
  <si>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</si>
  <si>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</si>
  <si>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</si>
  <si>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</si>
  <si>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</si>
  <si>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</si>
  <si>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</si>
  <si>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</si>
  <si>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</si>
  <si>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</si>
  <si>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</si>
  <si>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</si>
  <si>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</si>
  <si>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</si>
  <si>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</si>
  <si>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</si>
  <si>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</si>
  <si>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</si>
  <si>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</si>
  <si>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</si>
  <si>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</si>
  <si>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</si>
  <si>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</si>
  <si>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</si>
  <si>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</si>
  <si>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</si>
  <si>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</si>
  <si>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</si>
  <si>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</si>
  <si>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</si>
  <si>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</si>
  <si>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</si>
  <si>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</si>
  <si>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</si>
  <si>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</si>
  <si>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</si>
  <si>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</si>
  <si>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</si>
  <si>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</si>
  <si>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</si>
  <si>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</si>
  <si>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</si>
  <si>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</si>
  <si>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</si>
  <si>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</si>
  <si>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</si>
  <si>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</si>
  <si>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</si>
  <si>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</si>
  <si>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</si>
  <si>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</si>
  <si>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</si>
  <si>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</si>
  <si>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</si>
  <si>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</si>
  <si>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</si>
  <si>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</si>
  <si>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</si>
  <si>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</si>
  <si>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</si>
  <si>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</si>
  <si>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</si>
  <si>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</si>
  <si>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</si>
  <si>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</si>
  <si>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</si>
  <si>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</si>
  <si>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</si>
  <si>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</si>
  <si>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</si>
  <si>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</si>
  <si>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</si>
  <si>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</si>
  <si>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</si>
  <si>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</si>
  <si>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</si>
  <si>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</si>
  <si>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</si>
  <si>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</si>
  <si>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</si>
  <si>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</si>
  <si>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</si>
  <si>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</si>
  <si>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</si>
  <si>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</si>
  <si>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</si>
  <si>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</si>
  <si>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</si>
  <si>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</si>
  <si>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</si>
  <si>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</si>
  <si>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</si>
  <si>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</si>
  <si>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</si>
  <si>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</si>
  <si>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</si>
  <si>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</si>
  <si>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</si>
  <si>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</si>
  <si>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</si>
  <si>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</si>
  <si>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</si>
  <si>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</si>
  <si>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</si>
  <si>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</si>
  <si>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</si>
  <si>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</si>
  <si>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</si>
  <si>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</si>
  <si>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</si>
  <si>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</si>
  <si>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</si>
  <si>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</si>
  <si>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</si>
  <si>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</si>
  <si>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</si>
  <si>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</si>
  <si>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</si>
  <si>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</si>
  <si>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</si>
  <si>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</si>
  <si>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</si>
  <si>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</si>
  <si>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</si>
  <si>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</si>
  <si>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</si>
  <si>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</si>
  <si>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</si>
  <si>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</si>
  <si>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</si>
  <si>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</si>
  <si>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</si>
  <si>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</si>
  <si>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</si>
  <si>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</si>
  <si>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</si>
  <si>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</si>
  <si>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</si>
  <si>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</si>
  <si>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</si>
  <si>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</si>
  <si>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</si>
  <si>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</si>
  <si>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</si>
  <si>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</si>
  <si>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</si>
  <si>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</si>
  <si>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</si>
  <si>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</si>
  <si>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</si>
  <si>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</si>
  <si>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</si>
  <si>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</si>
  <si>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</si>
  <si>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</si>
  <si>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</si>
  <si>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</si>
  <si>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</si>
  <si>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</si>
  <si>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</si>
  <si>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</si>
  <si>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</si>
  <si>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</si>
  <si>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</si>
  <si>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</si>
  <si>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</si>
  <si>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</si>
  <si>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</si>
  <si>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</si>
  <si>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</si>
  <si>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</si>
  <si>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</si>
  <si>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</si>
  <si>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</si>
  <si>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</si>
  <si>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</si>
  <si>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</si>
  <si>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</si>
  <si>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</si>
  <si>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</si>
  <si>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</si>
  <si>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</si>
  <si>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</si>
  <si>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</si>
  <si>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</si>
  <si>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</si>
  <si>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</si>
  <si>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</si>
  <si>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</si>
  <si>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</si>
  <si>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</si>
  <si>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</si>
  <si>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</si>
  <si>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</si>
  <si>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</si>
  <si>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</si>
  <si>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</si>
  <si>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</si>
  <si>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</si>
  <si>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</si>
  <si>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</si>
  <si>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</si>
  <si>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</si>
  <si>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</si>
  <si>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</si>
  <si>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</si>
  <si>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</si>
  <si>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</si>
  <si>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</si>
  <si>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</si>
  <si>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</si>
  <si>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</si>
  <si>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</si>
  <si>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</si>
  <si>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</si>
  <si>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</si>
  <si>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</si>
  <si>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</si>
  <si>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</si>
  <si>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</si>
  <si>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</si>
  <si>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</si>
  <si>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</si>
  <si>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</si>
  <si>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</si>
  <si>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</si>
  <si>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</si>
  <si>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</si>
  <si>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</si>
  <si>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</si>
  <si>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</si>
  <si>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</si>
  <si>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</si>
  <si>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</si>
  <si>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</si>
  <si>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</si>
  <si>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</si>
  <si>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</si>
  <si>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</si>
  <si>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</si>
  <si>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</si>
  <si>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</si>
  <si>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</si>
  <si>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</si>
  <si>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</si>
  <si>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</si>
  <si>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</si>
  <si>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</si>
  <si>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</si>
  <si>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</si>
  <si>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</si>
  <si>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</si>
  <si>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</si>
  <si>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</si>
  <si>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</si>
  <si>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</si>
  <si>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</si>
  <si>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</si>
  <si>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</si>
  <si>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</si>
  <si>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</si>
  <si>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</si>
  <si>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</si>
  <si>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</si>
  <si>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</si>
  <si>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</si>
  <si>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</si>
  <si>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</si>
  <si>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</si>
  <si>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</si>
  <si>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</si>
  <si>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</si>
  <si>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</si>
  <si>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</si>
  <si>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</si>
  <si>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</si>
  <si>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</si>
  <si>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</si>
  <si>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</si>
  <si>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</si>
  <si>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</si>
  <si>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</si>
  <si>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</si>
  <si>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</si>
  <si>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</si>
  <si>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</si>
  <si>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</si>
  <si>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</si>
  <si>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</si>
  <si>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</si>
  <si>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</si>
  <si>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</si>
  <si>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</si>
  <si>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</si>
  <si>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</si>
  <si>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</si>
  <si>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</si>
  <si>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</si>
  <si>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</si>
  <si>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</si>
  <si>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</si>
  <si>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</si>
  <si>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</si>
  <si>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</si>
  <si>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</si>
  <si>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</si>
  <si>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</si>
  <si>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</si>
  <si>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</si>
  <si>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</si>
  <si>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</si>
  <si>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</si>
  <si>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</si>
  <si>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</si>
  <si>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</si>
  <si>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</si>
  <si>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</si>
  <si>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</si>
  <si>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</si>
  <si>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</si>
  <si>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</si>
  <si>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</si>
  <si>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</si>
  <si>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</si>
  <si>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</si>
  <si>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</si>
  <si>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</si>
  <si>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</si>
  <si>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</si>
  <si>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</si>
  <si>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</si>
  <si>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</si>
  <si>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</si>
  <si>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</si>
  <si>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</si>
  <si>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</si>
  <si>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</si>
  <si>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</si>
  <si>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</si>
  <si>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</si>
  <si>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</si>
  <si>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</si>
  <si>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</si>
  <si>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</si>
  <si>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</si>
  <si>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</si>
  <si>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</si>
  <si>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</si>
  <si>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</si>
  <si>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</si>
  <si>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</si>
  <si>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</si>
  <si>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</si>
  <si>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</si>
  <si>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</si>
  <si>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</si>
  <si>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</si>
  <si>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</si>
  <si>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</si>
  <si>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</si>
  <si>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</si>
  <si>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</si>
  <si>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</si>
  <si>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</si>
  <si>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</si>
  <si>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</si>
  <si>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</si>
  <si>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</si>
  <si>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</si>
  <si>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</si>
  <si>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</si>
  <si>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</si>
  <si>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</si>
  <si>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</si>
  <si>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</si>
  <si>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</si>
  <si>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</si>
  <si>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</si>
  <si>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</si>
  <si>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</si>
  <si>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</si>
  <si>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</si>
  <si>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</si>
  <si>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</si>
  <si>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</si>
  <si>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</si>
  <si>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</si>
  <si>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</si>
  <si>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</si>
  <si>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</si>
  <si>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</si>
  <si>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</si>
  <si>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</si>
  <si>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</si>
  <si>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</si>
  <si>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</si>
  <si>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</si>
  <si>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</si>
  <si>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</si>
  <si>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</si>
  <si>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</si>
  <si>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</si>
  <si>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</si>
  <si>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</si>
  <si>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</si>
  <si>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</si>
  <si>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</si>
  <si>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</si>
  <si>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</si>
  <si>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</si>
  <si>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</si>
  <si>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</si>
  <si>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</si>
  <si>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</si>
  <si>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</si>
  <si>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</si>
  <si>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</si>
  <si>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</si>
  <si>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</si>
  <si>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</si>
  <si>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</si>
  <si>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</si>
  <si>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</si>
  <si>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</si>
  <si>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</si>
  <si>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</si>
  <si>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</si>
  <si>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</si>
  <si>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</si>
  <si>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</si>
  <si>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</si>
  <si>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</si>
  <si>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</si>
  <si>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</si>
  <si>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</si>
  <si>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</si>
  <si>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</si>
  <si>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</si>
  <si>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</si>
  <si>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</si>
  <si>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</si>
  <si>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</si>
  <si>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</si>
  <si>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</si>
  <si>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</si>
  <si>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</si>
  <si>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</si>
  <si>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</si>
  <si>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</si>
  <si>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</si>
  <si>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</si>
  <si>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</si>
  <si>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</si>
  <si>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</si>
  <si>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</si>
  <si>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</si>
  <si>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</si>
  <si>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</si>
  <si>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</si>
  <si>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</si>
  <si>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</si>
  <si>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</si>
  <si>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</si>
  <si>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</si>
  <si>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</si>
  <si>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</si>
  <si>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</si>
  <si>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</si>
  <si>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</si>
  <si>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</si>
  <si>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</si>
  <si>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</si>
  <si>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</si>
  <si>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</si>
  <si>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</si>
  <si>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</si>
  <si>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</si>
  <si>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</si>
  <si>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</si>
  <si>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</si>
  <si>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</si>
  <si>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</si>
  <si>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</si>
  <si>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</si>
  <si>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</si>
  <si>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</si>
  <si>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</si>
  <si>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</si>
  <si>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</si>
  <si>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</si>
  <si>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</si>
  <si>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</si>
  <si>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</si>
  <si>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</si>
  <si>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</si>
  <si>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</si>
  <si>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</si>
  <si>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</si>
  <si>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</si>
  <si>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</si>
  <si>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</si>
  <si>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</si>
  <si>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</si>
  <si>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</si>
  <si>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</si>
  <si>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</si>
  <si>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</si>
  <si>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</si>
  <si>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</si>
  <si>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</si>
  <si>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</si>
  <si>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</si>
  <si>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</si>
  <si>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</si>
  <si>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</si>
  <si>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</si>
  <si>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</si>
  <si>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</si>
  <si>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</si>
  <si>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</si>
  <si>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</si>
  <si>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</si>
  <si>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</si>
  <si>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</si>
  <si>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</si>
  <si>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</si>
  <si>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</si>
  <si>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</si>
  <si>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</si>
  <si>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</si>
  <si>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</si>
  <si>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</si>
  <si>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</si>
  <si>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</si>
  <si>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</si>
  <si>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</si>
  <si>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</si>
  <si>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</si>
  <si>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</si>
  <si>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</si>
  <si>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</si>
  <si>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</si>
  <si>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</si>
  <si>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</si>
  <si>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</si>
  <si>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</si>
  <si>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</si>
  <si>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</si>
  <si>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</si>
  <si>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</si>
  <si>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</si>
  <si>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</si>
  <si>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</si>
  <si>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</si>
  <si>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</si>
  <si>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</si>
  <si>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</si>
  <si>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</si>
  <si>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</si>
  <si>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</si>
  <si>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</si>
  <si>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</si>
  <si>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</si>
  <si>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</si>
  <si>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</si>
  <si>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</si>
  <si>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</si>
  <si>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</si>
  <si>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</si>
  <si>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</si>
  <si>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</si>
  <si>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</si>
  <si>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</si>
  <si>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</si>
  <si>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</si>
  <si>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</si>
  <si>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</si>
  <si>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</si>
  <si>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</si>
  <si>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</si>
  <si>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</si>
  <si>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</si>
  <si>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</si>
  <si>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</si>
  <si>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</si>
  <si>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</si>
  <si>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</si>
  <si>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</si>
  <si>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</si>
  <si>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</si>
  <si>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</si>
  <si>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</si>
  <si>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</si>
  <si>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</si>
  <si>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</si>
  <si>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</si>
  <si>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</si>
  <si>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</si>
  <si>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</si>
  <si>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</si>
  <si>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</si>
  <si>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</si>
  <si>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</si>
  <si>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</si>
  <si>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</si>
  <si>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</si>
  <si>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</si>
  <si>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</si>
  <si>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</si>
  <si>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</si>
  <si>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</si>
  <si>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</si>
  <si>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</si>
  <si>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</si>
  <si>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</si>
  <si>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</si>
  <si>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</si>
  <si>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</si>
  <si>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</si>
  <si>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</si>
  <si>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</si>
  <si>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</si>
  <si>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</si>
  <si>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</si>
  <si>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</si>
  <si>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</si>
  <si>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</si>
  <si>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</si>
  <si>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</si>
  <si>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</si>
  <si>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</si>
  <si>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</si>
  <si>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</si>
  <si>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</si>
  <si>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</si>
  <si>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</si>
  <si>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</si>
  <si>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</si>
  <si>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</si>
  <si>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</si>
  <si>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</si>
  <si>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</si>
  <si>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</si>
  <si>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</si>
  <si>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</si>
  <si>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</si>
  <si>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</si>
  <si>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</si>
  <si>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</si>
  <si>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</si>
  <si>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</si>
  <si>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</si>
  <si>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</si>
  <si>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</si>
  <si>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</si>
  <si>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</si>
  <si>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</si>
  <si>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</si>
  <si>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</si>
  <si>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</si>
  <si>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</si>
  <si>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</si>
  <si>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</si>
  <si>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</si>
  <si>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</si>
  <si>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</si>
  <si>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</si>
  <si>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</si>
  <si>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</si>
  <si>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</si>
  <si>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</si>
  <si>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</si>
  <si>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</si>
  <si>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</si>
  <si>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</si>
  <si>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</si>
  <si>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</si>
  <si>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</si>
  <si>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</si>
  <si>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</si>
  <si>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</si>
  <si>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</si>
  <si>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</si>
  <si>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</si>
  <si>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</si>
  <si>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</si>
  <si>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</si>
  <si>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</si>
  <si>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</si>
  <si>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</si>
  <si>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</si>
  <si>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</si>
  <si>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</si>
  <si>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</si>
  <si>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</si>
  <si>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</si>
  <si>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</si>
  <si>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</si>
  <si>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</si>
  <si>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</si>
  <si>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</si>
  <si>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</si>
  <si>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</si>
  <si>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</si>
  <si>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</si>
  <si>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</si>
  <si>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</si>
  <si>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</si>
  <si>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</si>
  <si>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</si>
  <si>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</si>
  <si>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</si>
  <si>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</si>
  <si>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</si>
  <si>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</si>
  <si>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</si>
  <si>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</si>
  <si>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</si>
  <si>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</si>
  <si>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</si>
  <si>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</si>
  <si>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</si>
  <si>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</si>
  <si>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</si>
  <si>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</si>
  <si>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</si>
  <si>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</si>
  <si>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</si>
  <si>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</si>
  <si>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</si>
  <si>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</si>
  <si>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</si>
  <si>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</si>
  <si>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</si>
  <si>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</si>
  <si>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</si>
  <si>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</si>
  <si>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</si>
  <si>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</si>
  <si>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</si>
  <si>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</si>
  <si>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</si>
  <si>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</si>
  <si>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</si>
  <si>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</si>
  <si>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</si>
  <si>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</si>
  <si>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</si>
  <si>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</si>
  <si>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</si>
  <si>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</si>
  <si>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</si>
  <si>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</si>
  <si>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</si>
  <si>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</si>
  <si>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</si>
  <si>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</si>
  <si>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</si>
  <si>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</si>
  <si>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</si>
  <si>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</si>
  <si>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</si>
  <si>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</si>
  <si>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</si>
  <si>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</si>
  <si>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</si>
  <si>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</si>
  <si>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</si>
  <si>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</si>
  <si>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</si>
  <si>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</si>
  <si>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</si>
  <si>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</si>
  <si>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</si>
  <si>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</si>
  <si>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</si>
  <si>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</si>
  <si>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</si>
  <si>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</si>
  <si>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</si>
  <si>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</si>
  <si>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</si>
  <si>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</si>
  <si>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</si>
  <si>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</si>
  <si>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</si>
  <si>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</si>
  <si>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</si>
  <si>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</si>
  <si>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</si>
  <si>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</si>
  <si>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</si>
  <si>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</si>
  <si>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</si>
  <si>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</si>
  <si>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</si>
  <si>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</si>
  <si>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</si>
  <si>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</si>
  <si>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</si>
  <si>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</si>
  <si>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</si>
  <si>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</si>
  <si>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</si>
  <si>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</si>
  <si>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</si>
  <si>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</si>
  <si>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</si>
  <si>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</si>
  <si>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</si>
  <si>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</si>
  <si>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</si>
  <si>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</si>
  <si>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</si>
  <si>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</si>
  <si>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</si>
  <si>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</si>
  <si>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</si>
  <si>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</si>
  <si>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</si>
  <si>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</si>
  <si>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</si>
  <si>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</si>
  <si>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</si>
  <si>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</si>
  <si>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</si>
  <si>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</si>
  <si>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</si>
  <si>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</si>
  <si>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</si>
  <si>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</si>
  <si>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</si>
  <si>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</si>
  <si>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</si>
  <si>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</si>
  <si>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</si>
  <si>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</si>
  <si>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</si>
  <si>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</si>
  <si>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</si>
  <si>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</si>
  <si>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</si>
  <si>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</si>
  <si>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</si>
  <si>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</si>
  <si>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</si>
  <si>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</si>
  <si>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</si>
  <si>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</si>
  <si>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</si>
  <si>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</si>
  <si>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</si>
  <si>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</si>
  <si>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</si>
  <si>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</si>
  <si>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</si>
  <si>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</si>
  <si>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</si>
  <si>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</si>
  <si>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</si>
  <si>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</si>
  <si>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</si>
  <si>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</si>
  <si>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</si>
  <si>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</si>
  <si>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</si>
  <si>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</si>
  <si>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</si>
  <si>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</si>
  <si>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</si>
  <si>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</si>
  <si>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</si>
  <si>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</si>
  <si>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</si>
  <si>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</si>
  <si>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</si>
  <si>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</si>
  <si>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</si>
  <si>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</si>
  <si>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</si>
  <si>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</si>
  <si>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</si>
  <si>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</si>
  <si>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</si>
  <si>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</si>
  <si>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</si>
  <si>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</si>
  <si>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</si>
  <si>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</si>
  <si>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</si>
  <si>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</si>
  <si>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</si>
  <si>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</si>
  <si>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</si>
  <si>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</si>
  <si>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</si>
  <si>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</si>
  <si>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</si>
  <si>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</si>
  <si>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</si>
  <si>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</si>
  <si>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</si>
  <si>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</si>
  <si>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</si>
  <si>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</si>
  <si>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</si>
  <si>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</si>
  <si>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</si>
  <si>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</si>
  <si>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</si>
  <si>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</si>
  <si>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</si>
  <si>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</si>
  <si>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</si>
  <si>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</si>
  <si>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</si>
  <si>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</si>
  <si>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</si>
  <si>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</si>
  <si>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</si>
  <si>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</si>
  <si>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</si>
  <si>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</si>
  <si>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</si>
  <si>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</si>
  <si>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</si>
  <si>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</si>
  <si>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</si>
  <si>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</si>
  <si>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</si>
  <si>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</si>
  <si>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</si>
  <si>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</si>
  <si>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</si>
  <si>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</si>
  <si>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</si>
  <si>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</si>
  <si>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</si>
  <si>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</si>
  <si>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</si>
  <si>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</si>
  <si>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</si>
  <si>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</si>
  <si>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</si>
  <si>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</si>
  <si>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</si>
  <si>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</si>
  <si>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</si>
  <si>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</si>
  <si>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</si>
  <si>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</si>
  <si>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</si>
  <si>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</si>
  <si>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</si>
  <si>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</si>
  <si>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</si>
  <si>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</si>
  <si>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</si>
  <si>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</si>
  <si>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</si>
  <si>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</si>
  <si>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</si>
  <si>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</si>
  <si>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</si>
  <si>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</si>
  <si>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</si>
  <si>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</si>
  <si>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</si>
  <si>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</si>
  <si>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</si>
  <si>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</si>
  <si>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</si>
  <si>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</si>
  <si>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</si>
  <si>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</si>
  <si>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</si>
  <si>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</si>
  <si>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</si>
  <si>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</si>
  <si>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</si>
  <si>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</si>
  <si>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</si>
  <si>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</si>
  <si>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</si>
  <si>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</si>
  <si>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</si>
  <si>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</si>
  <si>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</si>
  <si>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</si>
  <si>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</si>
  <si>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</si>
  <si>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</si>
  <si>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</si>
  <si>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</si>
  <si>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</si>
  <si>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</si>
  <si>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</si>
  <si>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</si>
  <si>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</si>
  <si>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</si>
  <si>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</si>
  <si>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</si>
  <si>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</si>
  <si>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</si>
  <si>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</si>
  <si>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</si>
  <si>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</si>
  <si>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</si>
  <si>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</si>
  <si>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</si>
  <si>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</si>
  <si>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</si>
  <si>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</si>
  <si>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</si>
  <si>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</si>
  <si>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</si>
  <si>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</si>
  <si>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</si>
  <si>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</si>
  <si>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</si>
  <si>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</si>
  <si>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</si>
  <si>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</si>
  <si>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</si>
  <si>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</si>
  <si>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</si>
  <si>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</si>
  <si>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</si>
  <si>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</si>
  <si>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</si>
  <si>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</si>
  <si>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</si>
  <si>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</si>
  <si>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</si>
  <si>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</si>
  <si>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</si>
  <si>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</si>
  <si>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</si>
  <si>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</si>
  <si>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</si>
  <si>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</si>
  <si>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</si>
  <si>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</si>
  <si>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</si>
  <si>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</si>
  <si>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</si>
  <si>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</si>
  <si>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</si>
  <si>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</si>
  <si>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</si>
  <si>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</si>
  <si>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</si>
  <si>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</si>
  <si>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</si>
  <si>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</si>
  <si>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</si>
  <si>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</si>
  <si>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</si>
  <si>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</si>
  <si>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</si>
  <si>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</si>
  <si>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</si>
  <si>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</si>
  <si>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</si>
  <si>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</si>
  <si>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</si>
  <si>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</si>
  <si>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</si>
  <si>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</si>
  <si>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</si>
  <si>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</si>
  <si>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</si>
  <si>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</si>
  <si>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</si>
  <si>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</si>
  <si>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</si>
  <si>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</si>
  <si>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</si>
  <si>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</si>
  <si>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</si>
  <si>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</si>
  <si>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</si>
  <si>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</si>
  <si>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</si>
  <si>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</si>
  <si>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</si>
  <si>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</si>
  <si>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</si>
  <si>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</si>
  <si>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</si>
  <si>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</si>
  <si>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</si>
  <si>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</si>
  <si>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</si>
  <si>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</si>
  <si>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</si>
  <si>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</si>
  <si>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</si>
  <si>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</si>
  <si>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</si>
  <si>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</si>
  <si>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</si>
  <si>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</si>
  <si>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</si>
  <si>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</si>
  <si>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</si>
  <si>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</si>
  <si>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</si>
  <si>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</si>
  <si>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</si>
  <si>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</si>
  <si>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</si>
  <si>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</si>
  <si>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</si>
  <si>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</si>
  <si>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</si>
  <si>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</si>
  <si>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</si>
  <si>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</si>
  <si>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</si>
  <si>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</si>
  <si>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</si>
  <si>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</si>
  <si>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</si>
  <si>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</si>
  <si>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</si>
  <si>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</si>
  <si>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</si>
  <si>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</si>
  <si>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</si>
  <si>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</si>
  <si>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</si>
  <si>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</si>
  <si>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</si>
  <si>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</si>
  <si>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</si>
  <si>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</si>
  <si>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</si>
  <si>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</si>
  <si>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</si>
  <si>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</si>
  <si>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</si>
  <si>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</si>
  <si>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</si>
  <si>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</si>
  <si>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</si>
  <si>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</si>
  <si>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</si>
  <si>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</si>
  <si>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</si>
  <si>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</si>
  <si>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</si>
  <si>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</si>
  <si>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</si>
  <si>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</si>
  <si>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</si>
  <si>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</si>
  <si>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</si>
  <si>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</si>
  <si>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</si>
  <si>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</si>
  <si>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</si>
  <si>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</si>
  <si>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</si>
  <si>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</si>
  <si>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</si>
  <si>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</si>
  <si>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</si>
  <si>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</si>
  <si>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</si>
  <si>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</si>
  <si>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</si>
  <si>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</si>
  <si>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</si>
  <si>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</si>
  <si>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</si>
  <si>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</si>
  <si>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</si>
  <si>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</si>
  <si>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</si>
  <si>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</si>
  <si>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</si>
  <si>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</si>
  <si>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</si>
  <si>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</si>
  <si>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</si>
  <si>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</si>
  <si>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</si>
  <si>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</si>
  <si>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</si>
  <si>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</si>
  <si>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</si>
  <si>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</si>
  <si>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</si>
  <si>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</si>
  <si>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</si>
  <si>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</si>
  <si>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</si>
  <si>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</si>
  <si>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</si>
  <si>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</si>
  <si>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</si>
  <si>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</si>
  <si>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</si>
  <si>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</si>
  <si>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</si>
  <si>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</si>
  <si>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</si>
  <si>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</si>
  <si>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</si>
  <si>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</si>
  <si>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</si>
  <si>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</si>
  <si>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</si>
  <si>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</si>
  <si>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</si>
  <si>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</si>
  <si>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</si>
  <si>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</si>
  <si>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</si>
  <si>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</si>
  <si>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</si>
  <si>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</si>
  <si>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</si>
  <si>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</si>
  <si>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</si>
  <si>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</si>
  <si>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</si>
  <si>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</si>
  <si>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</si>
  <si>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</si>
  <si>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</si>
  <si>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</si>
  <si>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</si>
  <si>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</si>
  <si>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</si>
  <si>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</si>
  <si>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</si>
  <si>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</si>
  <si>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</si>
  <si>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</si>
  <si>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</si>
  <si>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</si>
  <si>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</si>
  <si>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</si>
  <si>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</si>
  <si>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</si>
  <si>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</si>
  <si>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</si>
  <si>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</si>
  <si>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</si>
  <si>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</si>
  <si>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</si>
  <si>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</si>
  <si>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</si>
  <si>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</si>
  <si>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</si>
  <si>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</si>
  <si>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</si>
  <si>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</si>
  <si>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</si>
  <si>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</si>
  <si>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</si>
  <si>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</si>
  <si>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</si>
  <si>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</si>
  <si>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</si>
  <si>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</si>
  <si>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</si>
  <si>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</si>
  <si>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</si>
  <si>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</si>
  <si>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</si>
  <si>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</si>
  <si>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</si>
  <si>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</si>
  <si>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</si>
  <si>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</si>
  <si>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</si>
  <si>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</si>
  <si>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</si>
  <si>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</si>
  <si>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</si>
  <si>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</si>
  <si>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</si>
  <si>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</si>
  <si>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</si>
  <si>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</si>
  <si>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</si>
  <si>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</si>
  <si>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</si>
  <si>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</si>
  <si>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</si>
  <si>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</si>
  <si>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</si>
  <si>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</si>
  <si>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</si>
  <si>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</si>
  <si>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</si>
  <si>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</si>
  <si>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</si>
  <si>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</si>
  <si>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</si>
  <si>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</si>
  <si>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</si>
  <si>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</si>
  <si>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</si>
  <si>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</si>
  <si>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</si>
  <si>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</si>
  <si>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</si>
  <si>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</si>
  <si>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</si>
  <si>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</si>
  <si>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</si>
  <si>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</si>
  <si>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</si>
  <si>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</si>
  <si>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</si>
  <si>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</si>
  <si>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</si>
  <si>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</si>
  <si>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</si>
  <si>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</si>
  <si>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</si>
  <si>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</si>
  <si>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</si>
  <si>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</si>
  <si>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</si>
  <si>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</si>
  <si>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</si>
  <si>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</si>
  <si>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</si>
  <si>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</si>
  <si>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</si>
  <si>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</si>
  <si>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</si>
  <si>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</si>
  <si>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</si>
  <si>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</si>
  <si>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</si>
  <si>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</si>
  <si>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</si>
  <si>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</si>
  <si>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</si>
  <si>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</si>
  <si>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</si>
  <si>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</si>
  <si>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</si>
  <si>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</si>
  <si>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</si>
  <si>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</si>
  <si>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</si>
  <si>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</si>
  <si>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</si>
  <si>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</si>
  <si>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</si>
  <si>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</si>
  <si>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</si>
  <si>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</si>
  <si>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</si>
  <si>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</si>
  <si>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</si>
  <si>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</si>
  <si>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</si>
  <si>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</si>
  <si>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</si>
  <si>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</si>
  <si>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</si>
  <si>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</si>
  <si>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</si>
  <si>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</si>
  <si>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</si>
  <si>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</si>
  <si>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</si>
  <si>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</si>
  <si>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</si>
  <si>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</si>
  <si>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</si>
  <si>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</si>
  <si>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</si>
  <si>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</si>
  <si>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</si>
  <si>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</si>
  <si>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</si>
  <si>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</si>
  <si>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</si>
  <si>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</si>
  <si>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</si>
  <si>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</si>
  <si>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</si>
  <si>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</si>
  <si>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</si>
  <si>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</si>
  <si>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</si>
  <si>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</si>
  <si>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</si>
  <si>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</si>
  <si>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</si>
  <si>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</si>
  <si>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</si>
  <si>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</si>
  <si>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</si>
  <si>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</si>
  <si>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</si>
  <si>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</si>
  <si>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</si>
  <si>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</si>
  <si>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</si>
  <si>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</si>
  <si>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</si>
  <si>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</si>
  <si>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</si>
  <si>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</si>
  <si>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</si>
  <si>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</si>
  <si>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</si>
  <si>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</si>
  <si>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</si>
  <si>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</si>
  <si>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</si>
  <si>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</si>
  <si>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</si>
  <si>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</si>
  <si>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</si>
  <si>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</si>
  <si>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</si>
  <si>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</si>
  <si>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</si>
  <si>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</si>
  <si>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</si>
  <si>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</si>
  <si>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</si>
  <si>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</si>
  <si>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</si>
  <si>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</si>
  <si>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</si>
  <si>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</si>
  <si>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</si>
  <si>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</si>
  <si>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</si>
  <si>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</si>
  <si>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</si>
  <si>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</si>
  <si>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</si>
  <si>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</si>
  <si>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</si>
  <si>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</si>
  <si>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</si>
  <si>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</si>
  <si>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</si>
  <si>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</si>
  <si>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</si>
  <si>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</si>
  <si>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</si>
  <si>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</si>
  <si>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</si>
  <si>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</si>
  <si>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</si>
  <si>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</si>
  <si>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</si>
  <si>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</si>
  <si>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</si>
  <si>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</si>
  <si>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</si>
  <si>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</si>
  <si>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</si>
  <si>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</si>
  <si>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</si>
  <si>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</si>
  <si>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</si>
  <si>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</si>
  <si>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</si>
  <si>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</si>
  <si>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</si>
  <si>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</si>
  <si>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</si>
  <si>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</si>
  <si>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</si>
  <si>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</si>
  <si>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</si>
  <si>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</si>
  <si>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</si>
  <si>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</si>
  <si>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</si>
  <si>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</si>
  <si>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</si>
  <si>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</si>
  <si>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</si>
  <si>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</si>
  <si>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</si>
  <si>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</si>
  <si>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</si>
  <si>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</si>
  <si>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</si>
  <si>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</si>
  <si>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</si>
  <si>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</si>
  <si>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</si>
  <si>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</si>
  <si>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</si>
  <si>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</si>
  <si>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</si>
  <si>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</si>
  <si>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</si>
  <si>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</si>
  <si>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</si>
  <si>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</si>
  <si>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</si>
  <si>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</si>
  <si>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</si>
  <si>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</si>
  <si>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</si>
  <si>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</si>
  <si>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</si>
  <si>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</si>
  <si>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</si>
  <si>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</si>
  <si>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</si>
  <si>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</si>
  <si>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</si>
  <si>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</si>
  <si>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</si>
  <si>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</si>
  <si>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</si>
  <si>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</si>
  <si>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</si>
  <si>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</si>
  <si>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</si>
  <si>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</si>
  <si>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</si>
  <si>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</si>
  <si>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</si>
  <si>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</si>
  <si>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</si>
  <si>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</si>
  <si>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</si>
  <si>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</si>
  <si>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</si>
  <si>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</si>
  <si>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</si>
  <si>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</si>
  <si>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</si>
  <si>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</si>
  <si>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</si>
  <si>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</si>
  <si>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</si>
  <si>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</si>
  <si>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</si>
  <si>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</si>
  <si>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</si>
  <si>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</si>
  <si>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</si>
  <si>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</si>
  <si>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</si>
  <si>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</si>
  <si>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</si>
  <si>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</si>
  <si>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</si>
  <si>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</si>
  <si>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</si>
  <si>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</si>
  <si>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</si>
  <si>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</si>
  <si>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</si>
  <si>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</si>
  <si>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</si>
  <si>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</si>
  <si>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</si>
  <si>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</si>
  <si>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</si>
  <si>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</si>
  <si>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</si>
  <si>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</si>
  <si>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</si>
  <si>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</si>
  <si>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</si>
  <si>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</si>
  <si>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</si>
  <si>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</si>
  <si>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</si>
  <si>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</si>
  <si>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</si>
  <si>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</si>
  <si>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</si>
  <si>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</si>
  <si>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</si>
  <si>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</si>
  <si>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</si>
  <si>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</si>
  <si>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</si>
  <si>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</si>
  <si>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</si>
  <si>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</si>
  <si>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</si>
  <si>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</si>
  <si>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</si>
  <si>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</si>
  <si>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</si>
  <si>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</si>
  <si>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</si>
  <si>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</si>
  <si>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</si>
  <si>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</si>
  <si>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</si>
  <si>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</si>
  <si>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</si>
  <si>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</si>
  <si>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</si>
  <si>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</si>
  <si>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</si>
  <si>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</si>
  <si>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</si>
  <si>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</si>
  <si>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</si>
  <si>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</si>
  <si>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</si>
  <si>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</si>
  <si>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</si>
  <si>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</si>
  <si>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</si>
  <si>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</si>
  <si>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</si>
  <si>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</si>
  <si>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</si>
  <si>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</si>
  <si>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</si>
  <si>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</si>
  <si>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</si>
  <si>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</si>
  <si>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</si>
  <si>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</si>
  <si>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</si>
  <si>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</si>
  <si>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</si>
  <si>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</si>
  <si>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</si>
  <si>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</si>
  <si>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</si>
  <si>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</si>
  <si>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</si>
  <si>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</si>
  <si>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</si>
  <si>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</si>
  <si>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</si>
  <si>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</si>
  <si>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</si>
  <si>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</si>
  <si>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</si>
  <si>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</si>
  <si>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</si>
  <si>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</si>
  <si>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</si>
  <si>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</si>
  <si>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</si>
  <si>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</si>
  <si>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</si>
  <si>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</si>
  <si>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</si>
  <si>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</si>
  <si>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</si>
  <si>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</si>
  <si>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</si>
  <si>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</si>
  <si>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</si>
  <si>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</si>
  <si>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</si>
  <si>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</si>
  <si>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</si>
  <si>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</si>
  <si>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</si>
  <si>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</si>
  <si>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</si>
  <si>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</si>
  <si>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</si>
  <si>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</si>
  <si>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</si>
  <si>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</si>
  <si>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</si>
  <si>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</si>
  <si>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</si>
  <si>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</si>
  <si>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</si>
  <si>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</si>
  <si>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</si>
  <si>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</si>
  <si>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</si>
  <si>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</si>
  <si>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</si>
  <si>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</si>
  <si>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</si>
  <si>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</si>
  <si>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</si>
  <si>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</si>
  <si>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</si>
  <si>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</si>
  <si>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</si>
  <si>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</si>
  <si>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</si>
  <si>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</si>
  <si>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</si>
  <si>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</si>
  <si>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</si>
  <si>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</si>
  <si>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</si>
  <si>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</si>
  <si>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</si>
  <si>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</si>
  <si>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</si>
  <si>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</si>
  <si>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</si>
  <si>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</si>
  <si>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</si>
  <si>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</si>
  <si>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</si>
  <si>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</si>
  <si>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</si>
  <si>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</si>
  <si>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</si>
  <si>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</si>
  <si>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</si>
  <si>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</si>
  <si>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</si>
  <si>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</si>
  <si>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</si>
  <si>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</si>
  <si>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</si>
  <si>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</si>
  <si>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</si>
  <si>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</si>
  <si>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</si>
  <si>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</si>
  <si>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</si>
  <si>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</si>
  <si>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</si>
  <si>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</si>
  <si>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</si>
  <si>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</si>
  <si>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</si>
  <si>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</si>
  <si>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</si>
  <si>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</si>
  <si>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</si>
  <si>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</si>
  <si>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</si>
  <si>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</si>
  <si>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</si>
  <si>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</si>
  <si>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</si>
  <si>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</si>
  <si>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</si>
  <si>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</si>
  <si>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</si>
  <si>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</si>
  <si>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</si>
  <si>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</si>
  <si>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</si>
  <si>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</si>
  <si>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</si>
  <si>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</si>
  <si>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</si>
  <si>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</si>
  <si>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</si>
  <si>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</si>
  <si>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</si>
  <si>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</si>
  <si>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</si>
  <si>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</si>
  <si>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</si>
  <si>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</si>
  <si>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</si>
  <si>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</si>
  <si>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</si>
  <si>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</si>
  <si>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</si>
  <si>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</si>
  <si>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</si>
  <si>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</si>
  <si>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</si>
  <si>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</si>
  <si>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</si>
  <si>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</si>
  <si>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</si>
  <si>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</si>
  <si>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</si>
  <si>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</si>
  <si>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</si>
  <si>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</si>
  <si>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</si>
  <si>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</si>
  <si>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</si>
  <si>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</si>
  <si>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</si>
  <si>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</si>
  <si>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</si>
  <si>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</si>
  <si>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</si>
  <si>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</si>
  <si>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</si>
  <si>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</si>
  <si>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</si>
  <si>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</si>
  <si>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</si>
  <si>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</si>
  <si>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</si>
  <si>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</si>
  <si>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</si>
  <si>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</si>
  <si>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</si>
  <si>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</si>
  <si>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</si>
  <si>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</si>
  <si>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</si>
  <si>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</si>
  <si>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</si>
  <si>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</si>
  <si>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</si>
  <si>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</si>
  <si>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</si>
  <si>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</si>
  <si>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</si>
  <si>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</si>
  <si>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</si>
  <si>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</si>
  <si>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</si>
  <si>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</si>
  <si>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</si>
  <si>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</si>
  <si>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</si>
  <si>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</si>
  <si>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</si>
  <si>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</si>
  <si>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</si>
  <si>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</si>
  <si>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</si>
  <si>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</si>
  <si>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</si>
  <si>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</si>
  <si>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</si>
  <si>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</si>
  <si>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</si>
  <si>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</si>
  <si>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</si>
  <si>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</si>
  <si>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</si>
  <si>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</si>
  <si>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</si>
  <si>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</si>
  <si>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</si>
  <si>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</si>
  <si>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</si>
  <si>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</si>
  <si>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</si>
  <si>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</si>
  <si>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</si>
  <si>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</si>
  <si>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</si>
  <si>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</si>
  <si>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</si>
  <si>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</si>
  <si>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</si>
  <si>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</si>
  <si>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</si>
  <si>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</si>
  <si>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</si>
  <si>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</si>
  <si>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</si>
  <si>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</si>
  <si>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</si>
  <si>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</si>
  <si>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</si>
  <si>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</si>
  <si>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</si>
  <si>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</si>
  <si>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</si>
  <si>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</si>
  <si>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</si>
  <si>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</si>
  <si>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</si>
  <si>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</si>
  <si>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</si>
  <si>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</si>
  <si>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</si>
  <si>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</si>
  <si>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</si>
  <si>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</si>
  <si>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</si>
  <si>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</si>
  <si>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</si>
  <si>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</si>
  <si>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</si>
  <si>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</si>
  <si>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</si>
  <si>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</si>
  <si>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</si>
  <si>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</si>
  <si>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</si>
  <si>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</si>
  <si>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</si>
  <si>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</si>
  <si>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</si>
  <si>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</si>
  <si>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</si>
  <si>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</si>
  <si>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</si>
  <si>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</si>
  <si>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</si>
  <si>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</si>
  <si>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</si>
  <si>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</si>
  <si>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</si>
  <si>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</si>
  <si>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</si>
  <si>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</si>
  <si>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</si>
  <si>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</si>
  <si>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</si>
  <si>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</si>
  <si>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</si>
  <si>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</si>
  <si>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</si>
  <si>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</si>
  <si>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</si>
  <si>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</si>
  <si>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</si>
  <si>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</si>
  <si>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</si>
  <si>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</si>
  <si>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</si>
  <si>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</si>
  <si>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</si>
  <si>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</si>
  <si>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</si>
  <si>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</si>
  <si>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</si>
  <si>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</si>
  <si>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</si>
  <si>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</si>
  <si>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</si>
  <si>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</si>
  <si>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</si>
  <si>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</si>
  <si>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</si>
  <si>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</si>
  <si>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</si>
  <si>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</si>
  <si>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</si>
  <si>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</si>
  <si>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</si>
  <si>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</si>
  <si>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</si>
  <si>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</si>
  <si>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</si>
  <si>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</si>
  <si>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</si>
  <si>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</si>
  <si>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</si>
  <si>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</si>
  <si>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</si>
  <si>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</si>
  <si>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</si>
  <si>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</si>
  <si>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</si>
  <si>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</si>
  <si>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</si>
  <si>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</si>
  <si>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</si>
  <si>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</si>
  <si>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</si>
  <si>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</si>
  <si>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</si>
  <si>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</si>
  <si>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</si>
  <si>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</si>
  <si>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</si>
  <si>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</si>
  <si>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</si>
  <si>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</si>
  <si>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</si>
  <si>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</si>
  <si>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</si>
  <si>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</si>
  <si>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</si>
  <si>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</si>
  <si>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</si>
  <si>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</si>
  <si>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</si>
  <si>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</si>
  <si>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</si>
  <si>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</si>
  <si>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</si>
  <si>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</si>
  <si>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</si>
  <si>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</si>
  <si>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</si>
  <si>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</si>
  <si>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</si>
  <si>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</si>
  <si>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</si>
  <si>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</si>
  <si>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</si>
  <si>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</si>
  <si>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</si>
  <si>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</si>
  <si>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</si>
  <si>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</si>
  <si>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</si>
  <si>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</si>
  <si>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</si>
  <si>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</si>
  <si>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</si>
  <si>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</si>
  <si>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</si>
  <si>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</si>
  <si>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</si>
  <si>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</si>
  <si>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</si>
  <si>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</si>
  <si>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</si>
  <si>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</si>
  <si>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</si>
  <si>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</si>
  <si>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</si>
  <si>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</si>
  <si>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</si>
  <si>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</si>
  <si>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</si>
  <si>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</si>
  <si>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</si>
  <si>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</si>
  <si>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</si>
  <si>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</si>
  <si>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</si>
  <si>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</si>
  <si>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</si>
  <si>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</si>
  <si>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</si>
  <si>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</si>
  <si>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</si>
  <si>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</si>
  <si>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</si>
  <si>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</si>
  <si>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</si>
  <si>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</si>
  <si>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</si>
  <si>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</si>
  <si>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</si>
  <si>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</si>
  <si>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</si>
  <si>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</si>
  <si>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</si>
  <si>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</si>
  <si>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</si>
  <si>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</si>
  <si>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</si>
  <si>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</si>
  <si>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</si>
  <si>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</si>
  <si>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</si>
  <si>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</si>
  <si>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</si>
  <si>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</si>
  <si>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</si>
  <si>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</si>
  <si>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</si>
  <si>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</si>
  <si>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</si>
  <si>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</si>
  <si>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</si>
  <si>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</si>
  <si>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</si>
  <si>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</si>
  <si>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</si>
  <si>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</si>
  <si>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</si>
  <si>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</si>
  <si>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</si>
  <si>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</si>
  <si>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</si>
  <si>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</si>
  <si>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</si>
  <si>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</si>
  <si>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</si>
  <si>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</si>
  <si>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</si>
  <si>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</si>
  <si>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</si>
  <si>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</si>
  <si>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</si>
  <si>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</si>
  <si>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</si>
  <si>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</si>
  <si>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</si>
  <si>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</si>
  <si>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</si>
  <si>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</si>
  <si>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</si>
  <si>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</si>
  <si>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</si>
  <si>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</si>
  <si>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</si>
  <si>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</si>
  <si>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</si>
  <si>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</si>
  <si>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</si>
  <si>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</si>
  <si>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</si>
  <si>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</si>
  <si>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</si>
  <si>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</si>
  <si>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</si>
  <si>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</si>
  <si>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</si>
  <si>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</si>
  <si>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</si>
  <si>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</si>
  <si>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</si>
  <si>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</si>
  <si>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</si>
  <si>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</si>
  <si>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</si>
  <si>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</si>
  <si>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</si>
  <si>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</si>
  <si>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</si>
  <si>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</si>
  <si>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</si>
  <si>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</si>
  <si>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</si>
  <si>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</si>
  <si>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</si>
  <si>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</si>
  <si>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</si>
  <si>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</si>
  <si>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</si>
  <si>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</si>
  <si>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</si>
  <si>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</si>
  <si>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</si>
  <si>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</si>
  <si>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</si>
  <si>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</si>
  <si>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</si>
  <si>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</si>
  <si>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</si>
  <si>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</si>
  <si>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</si>
  <si>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</si>
  <si>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</si>
  <si>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</si>
  <si>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</si>
  <si>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</si>
  <si>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</si>
  <si>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</si>
  <si>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</si>
  <si>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</si>
  <si>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</si>
  <si>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</si>
  <si>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</si>
  <si>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</si>
  <si>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</si>
  <si>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</si>
  <si>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</si>
  <si>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</si>
  <si>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</si>
  <si>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</si>
  <si>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</si>
  <si>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</si>
  <si>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</si>
  <si>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</si>
  <si>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</si>
  <si>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</si>
  <si>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</si>
  <si>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</si>
  <si>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</si>
  <si>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</si>
  <si>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</si>
  <si>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</si>
  <si>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</si>
  <si>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</si>
  <si>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</si>
  <si>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</si>
  <si>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</si>
  <si>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</si>
  <si>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</si>
  <si>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</si>
  <si>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</si>
  <si>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</si>
  <si>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</si>
  <si>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</si>
  <si>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</si>
  <si>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</si>
  <si>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</si>
  <si>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</si>
  <si>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</si>
  <si>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</si>
  <si>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</si>
  <si>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</si>
  <si>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</si>
  <si>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</si>
  <si>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</si>
  <si>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</si>
  <si>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</si>
  <si>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</si>
  <si>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</si>
  <si>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</si>
  <si>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</si>
  <si>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</si>
  <si>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</si>
  <si>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</si>
  <si>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</si>
  <si>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</si>
  <si>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</si>
  <si>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</si>
  <si>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</si>
  <si>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</si>
  <si>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</si>
  <si>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</si>
  <si>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</si>
  <si>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</si>
  <si>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</si>
  <si>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</si>
  <si>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</si>
  <si>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</si>
  <si>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</si>
  <si>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</si>
  <si>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</si>
  <si>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</si>
  <si>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</si>
  <si>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</si>
  <si>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</si>
  <si>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</si>
  <si>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</si>
  <si>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</si>
  <si>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</si>
  <si>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</si>
  <si>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</si>
  <si>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</si>
  <si>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</si>
  <si>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</si>
  <si>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</si>
  <si>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</si>
  <si>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</si>
  <si>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</si>
  <si>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</si>
  <si>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</si>
  <si>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</si>
  <si>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</si>
  <si>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</si>
  <si>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</si>
  <si>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</si>
  <si>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</si>
  <si>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</si>
  <si>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</si>
  <si>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</si>
  <si>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</si>
  <si>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</si>
  <si>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</si>
  <si>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</si>
  <si>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</si>
  <si>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</si>
  <si>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</si>
  <si>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</si>
  <si>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</si>
  <si>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</si>
  <si>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</si>
  <si>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</si>
  <si>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</si>
  <si>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</si>
  <si>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</si>
  <si>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</si>
  <si>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</si>
  <si>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</si>
  <si>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</si>
  <si>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</si>
  <si>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</si>
  <si>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</si>
  <si>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</si>
  <si>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</si>
  <si>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</si>
  <si>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</si>
  <si>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</si>
  <si>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</si>
  <si>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</si>
  <si>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</si>
  <si>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</si>
  <si>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</si>
  <si>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</si>
  <si>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</si>
  <si>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</si>
  <si>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</si>
  <si>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</si>
  <si>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</si>
  <si>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</si>
  <si>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</si>
  <si>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</si>
  <si>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</si>
  <si>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</si>
  <si>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</si>
  <si>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</si>
  <si>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</si>
  <si>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</si>
  <si>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</si>
  <si>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</si>
  <si>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</si>
  <si>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</si>
  <si>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</si>
  <si>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</si>
  <si>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</si>
  <si>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</si>
  <si>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</si>
  <si>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</si>
  <si>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</si>
  <si>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</si>
  <si>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</si>
  <si>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</si>
  <si>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</si>
  <si>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</si>
  <si>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</si>
  <si>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</si>
  <si>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</si>
  <si>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</si>
  <si>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</si>
  <si>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</si>
  <si>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</si>
  <si>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</si>
  <si>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</si>
  <si>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</si>
  <si>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</si>
  <si>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</si>
  <si>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</si>
  <si>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</si>
  <si>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</si>
  <si>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</si>
  <si>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</si>
  <si>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</si>
  <si>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</si>
  <si>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</si>
  <si>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</si>
  <si>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</si>
  <si>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</si>
  <si>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</si>
  <si>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</si>
  <si>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</si>
  <si>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</si>
  <si>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</si>
  <si>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</si>
  <si>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</si>
  <si>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</si>
  <si>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</si>
  <si>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</si>
  <si>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</si>
  <si>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</si>
  <si>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</si>
  <si>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</si>
  <si>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</si>
  <si>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</si>
  <si>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</si>
  <si>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</si>
  <si>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</si>
  <si>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</si>
  <si>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</si>
  <si>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</si>
  <si>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</si>
  <si>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</si>
  <si>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</si>
  <si>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</si>
  <si>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</si>
  <si>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</si>
  <si>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</si>
  <si>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</si>
  <si>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</si>
  <si>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</si>
  <si>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</si>
  <si>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</si>
  <si>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</si>
  <si>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</si>
  <si>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</si>
  <si>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</si>
  <si>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</si>
  <si>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</si>
  <si>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</si>
  <si>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</si>
  <si>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</si>
  <si>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</si>
  <si>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</si>
  <si>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</si>
  <si>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</si>
  <si>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</si>
  <si>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</si>
  <si>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</si>
  <si>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</si>
  <si>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</si>
  <si>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</si>
  <si>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</si>
  <si>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</si>
  <si>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</si>
  <si>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</si>
  <si>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</si>
  <si>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</si>
  <si>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</si>
  <si>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</si>
  <si>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</si>
  <si>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</si>
  <si>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</si>
  <si>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</si>
  <si>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</si>
  <si>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</si>
  <si>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</si>
  <si>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</si>
  <si>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</si>
  <si>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</si>
  <si>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</si>
  <si>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</si>
  <si>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</si>
  <si>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</si>
  <si>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</si>
  <si>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</si>
  <si>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</si>
  <si>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</si>
  <si>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</si>
  <si>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</si>
  <si>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</si>
  <si>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</si>
  <si>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</si>
  <si>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</si>
  <si>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</si>
  <si>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</si>
  <si>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</si>
  <si>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</si>
  <si>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</si>
  <si>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</si>
  <si>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</si>
  <si>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</si>
  <si>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</si>
  <si>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</si>
  <si>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</si>
  <si>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</si>
  <si>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</si>
  <si>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</si>
  <si>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</si>
  <si>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</si>
  <si>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</si>
  <si>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</si>
  <si>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</si>
  <si>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</si>
  <si>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</si>
  <si>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</si>
  <si>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</si>
  <si>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</si>
  <si>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</si>
  <si>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</si>
  <si>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</si>
  <si>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</si>
  <si>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</si>
  <si>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</si>
  <si>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</si>
  <si>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</si>
  <si>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</si>
  <si>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</si>
  <si>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</si>
  <si>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</si>
  <si>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</si>
  <si>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</si>
  <si>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</si>
  <si>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</si>
  <si>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</si>
  <si>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</si>
  <si>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</si>
  <si>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</si>
  <si>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</si>
  <si>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</si>
  <si>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</si>
  <si>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</si>
  <si>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</si>
  <si>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</si>
  <si>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</si>
  <si>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</si>
  <si>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</si>
  <si>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</si>
  <si>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</si>
  <si>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</si>
  <si>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</si>
  <si>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</si>
  <si>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</si>
  <si>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</si>
  <si>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</si>
  <si>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</si>
  <si>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</si>
  <si>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</si>
  <si>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</si>
  <si>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</si>
  <si>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</si>
  <si>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</si>
  <si>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</si>
  <si>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</si>
  <si>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</si>
  <si>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</si>
  <si>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</si>
  <si>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</si>
  <si>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</si>
  <si>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</si>
  <si>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</si>
  <si>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</si>
  <si>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</si>
  <si>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</si>
  <si>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</si>
  <si>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</si>
  <si>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</si>
  <si>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</si>
  <si>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</si>
  <si>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</si>
  <si>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</si>
  <si>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</si>
  <si>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</si>
  <si>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</si>
  <si>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</si>
  <si>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</si>
  <si>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</si>
  <si>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</si>
  <si>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</si>
  <si>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</si>
  <si>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</si>
  <si>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</si>
  <si>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</si>
  <si>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</si>
  <si>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</si>
  <si>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</si>
  <si>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</si>
  <si>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</si>
  <si>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</si>
  <si>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</si>
  <si>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</si>
  <si>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</si>
  <si>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</si>
  <si>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</si>
  <si>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</si>
  <si>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</si>
  <si>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</si>
  <si>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</si>
  <si>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</si>
  <si>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</si>
  <si>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</si>
  <si>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</si>
  <si>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</si>
  <si>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</si>
  <si>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</si>
  <si>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</si>
  <si>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</si>
  <si>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</si>
  <si>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</si>
  <si>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</si>
  <si>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</si>
  <si>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</si>
  <si>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</si>
  <si>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</si>
  <si>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</si>
  <si>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</si>
  <si>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</si>
  <si>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</si>
  <si>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</si>
  <si>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</si>
  <si>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</si>
  <si>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</si>
  <si>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</si>
  <si>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</si>
  <si>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</si>
  <si>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</si>
  <si>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</si>
  <si>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</si>
  <si>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</si>
  <si>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</si>
  <si>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</si>
  <si>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</si>
  <si>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</si>
  <si>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</si>
  <si>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</si>
  <si>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</si>
  <si>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</si>
  <si>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</si>
  <si>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</si>
  <si>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</si>
  <si>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</si>
  <si>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</si>
  <si>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</si>
  <si>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</si>
  <si>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</si>
  <si>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</si>
  <si>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</si>
  <si>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</si>
  <si>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</si>
  <si>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</si>
  <si>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</si>
  <si>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</si>
  <si>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</si>
  <si>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</si>
  <si>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</si>
  <si>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</si>
  <si>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</si>
  <si>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</si>
  <si>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</si>
  <si>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</si>
  <si>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</si>
  <si>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</si>
  <si>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</si>
  <si>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</si>
  <si>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</si>
  <si>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</si>
  <si>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</si>
  <si>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</si>
  <si>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</si>
  <si>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</si>
  <si>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</si>
  <si>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</si>
  <si>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</si>
  <si>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</si>
  <si>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</si>
  <si>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</si>
  <si>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</si>
  <si>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</si>
  <si>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</si>
  <si>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</si>
  <si>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</si>
  <si>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</si>
  <si>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</si>
  <si>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</si>
  <si>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</si>
  <si>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</si>
  <si>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</si>
  <si>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</si>
  <si>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</si>
  <si>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</si>
  <si>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</si>
  <si>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</si>
  <si>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</si>
  <si>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</si>
  <si>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</si>
  <si>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</si>
  <si>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</si>
  <si>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</si>
  <si>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</si>
  <si>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</si>
  <si>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</si>
  <si>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</si>
  <si>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</si>
  <si>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</si>
  <si>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</si>
  <si>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</si>
  <si>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</si>
  <si>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</si>
  <si>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</si>
  <si>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</si>
  <si>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</si>
  <si>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</si>
  <si>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</si>
  <si>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</si>
  <si>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</si>
  <si>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</si>
  <si>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</si>
  <si>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</si>
  <si>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</si>
  <si>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</si>
  <si>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</si>
  <si>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</si>
  <si>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</si>
  <si>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</si>
  <si>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</si>
  <si>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</si>
  <si>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</si>
  <si>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</si>
  <si>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</si>
  <si>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</si>
  <si>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</si>
  <si>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</si>
  <si>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</si>
  <si>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</si>
  <si>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</si>
  <si>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</si>
  <si>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</si>
  <si>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</si>
  <si>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</si>
  <si>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</si>
  <si>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</si>
  <si>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</si>
  <si>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</si>
  <si>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</si>
  <si>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</si>
  <si>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</si>
  <si>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</si>
  <si>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</si>
  <si>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</si>
  <si>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</si>
  <si>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</si>
  <si>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</si>
  <si>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</si>
  <si>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</si>
  <si>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</si>
  <si>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</si>
  <si>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</si>
  <si>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</si>
  <si>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</si>
  <si>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</si>
  <si>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</si>
  <si>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</si>
  <si>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</si>
  <si>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</si>
  <si>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</si>
  <si>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</si>
  <si>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</si>
  <si>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</si>
  <si>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</si>
  <si>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</si>
  <si>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</si>
  <si>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</si>
  <si>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</si>
  <si>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</si>
  <si>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</si>
  <si>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</si>
  <si>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</si>
  <si>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</si>
  <si>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</si>
  <si>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</si>
  <si>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</si>
  <si>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</si>
  <si>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</si>
  <si>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</si>
  <si>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</si>
  <si>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</si>
  <si>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</si>
  <si>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</si>
  <si>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</si>
  <si>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</si>
  <si>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</si>
  <si>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</si>
  <si>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</si>
  <si>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</si>
  <si>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</si>
  <si>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</si>
  <si>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</si>
  <si>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</si>
  <si>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</si>
  <si>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</si>
  <si>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</si>
  <si>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</si>
  <si>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</si>
  <si>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</si>
  <si>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</si>
  <si>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</si>
  <si>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</si>
  <si>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</si>
  <si>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</si>
  <si>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</si>
  <si>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</si>
  <si>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</si>
  <si>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</si>
  <si>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</si>
  <si>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</si>
  <si>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</si>
  <si>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</si>
  <si>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</si>
  <si>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</si>
  <si>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</si>
  <si>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</si>
  <si>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</si>
  <si>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</si>
  <si>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</si>
  <si>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</si>
  <si>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</si>
  <si>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</si>
  <si>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</si>
  <si>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</si>
  <si>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</si>
  <si>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</si>
  <si>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</si>
  <si>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</si>
  <si>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</si>
  <si>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</si>
  <si>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</si>
  <si>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</si>
  <si>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</si>
  <si>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</si>
  <si>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</si>
  <si>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</si>
  <si>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</si>
  <si>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</si>
  <si>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</si>
  <si>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</si>
  <si>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</si>
  <si>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</si>
  <si>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</si>
  <si>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</si>
  <si>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</si>
  <si>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</si>
  <si>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</si>
  <si>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</si>
  <si>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</si>
  <si>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</si>
  <si>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</si>
  <si>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</si>
  <si>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</si>
  <si>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</si>
  <si>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</si>
  <si>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</si>
  <si>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</si>
  <si>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</si>
  <si>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</si>
  <si>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</si>
  <si>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</si>
  <si>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</si>
  <si>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</si>
  <si>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</si>
  <si>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</si>
  <si>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</si>
  <si>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</si>
  <si>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</si>
  <si>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</si>
  <si>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</si>
  <si>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</si>
  <si>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</si>
  <si>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</si>
  <si>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</si>
  <si>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</si>
  <si>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</si>
  <si>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</si>
  <si>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</si>
  <si>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</si>
  <si>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</si>
  <si>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</si>
  <si>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</si>
  <si>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</si>
  <si>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</si>
  <si>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</si>
  <si>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</si>
  <si>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</si>
  <si>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</si>
  <si>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</si>
  <si>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</si>
  <si>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</si>
  <si>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</si>
  <si>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</si>
  <si>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</si>
  <si>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</si>
  <si>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</si>
  <si>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</si>
  <si>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</si>
  <si>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</si>
  <si>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</si>
  <si>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</si>
  <si>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</si>
  <si>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</si>
  <si>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</si>
  <si>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</si>
  <si>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</si>
  <si>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</si>
  <si>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</si>
  <si>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</si>
  <si>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</si>
  <si>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</si>
  <si>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</si>
  <si>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</si>
  <si>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</si>
  <si>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</si>
  <si>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</si>
  <si>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</si>
  <si>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</si>
  <si>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</si>
  <si>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</si>
  <si>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</si>
  <si>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</si>
  <si>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</si>
  <si>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</si>
  <si>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</si>
  <si>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</si>
  <si>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</si>
  <si>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</si>
  <si>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</si>
  <si>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</si>
  <si>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</si>
  <si>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</si>
  <si>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</si>
  <si>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</si>
  <si>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</si>
  <si>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</si>
  <si>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</si>
  <si>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</si>
  <si>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</si>
  <si>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</si>
  <si>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</si>
  <si>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</si>
  <si>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</si>
  <si>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</si>
  <si>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</si>
  <si>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</si>
  <si>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</si>
  <si>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</si>
  <si>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</si>
  <si>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</si>
  <si>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</si>
  <si>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</si>
  <si>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</si>
  <si>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</si>
  <si>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</si>
  <si>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</si>
  <si>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</si>
  <si>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</si>
  <si>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</si>
  <si>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</si>
  <si>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</si>
  <si>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</si>
  <si>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</si>
  <si>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</si>
  <si>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</si>
  <si>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</si>
  <si>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</si>
  <si>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</si>
  <si>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</si>
  <si>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</si>
  <si>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</si>
  <si>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</si>
  <si>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</si>
  <si>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</si>
  <si>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</si>
  <si>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</si>
  <si>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</si>
  <si>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</si>
  <si>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</si>
  <si>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</si>
  <si>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</si>
  <si>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</si>
  <si>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</si>
  <si>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</si>
  <si>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</si>
  <si>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</si>
  <si>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</si>
  <si>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</si>
  <si>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</si>
  <si>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</si>
  <si>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</si>
  <si>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</si>
  <si>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</si>
  <si>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</si>
  <si>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</si>
  <si>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</si>
  <si>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</si>
  <si>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</si>
  <si>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</si>
  <si>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</si>
  <si>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</si>
  <si>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</si>
  <si>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</si>
  <si>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</si>
  <si>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</si>
  <si>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</si>
  <si>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</si>
  <si>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</si>
  <si>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</si>
  <si>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</si>
  <si>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</si>
  <si>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</si>
  <si>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</si>
  <si>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</si>
  <si>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</si>
  <si>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</si>
  <si>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</si>
  <si>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</si>
  <si>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</si>
  <si>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</si>
  <si>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</si>
  <si>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</si>
  <si>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</si>
  <si>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</si>
  <si>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</si>
  <si>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</si>
  <si>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</si>
  <si>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</si>
  <si>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</si>
  <si>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</si>
  <si>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</si>
  <si>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</si>
  <si>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</si>
  <si>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</si>
  <si>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</si>
  <si>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</si>
  <si>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</si>
  <si>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</si>
  <si>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</si>
  <si>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</si>
  <si>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</si>
  <si>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</si>
  <si>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</si>
  <si>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</si>
  <si>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</si>
  <si>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</si>
  <si>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</si>
  <si>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</si>
  <si>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</si>
  <si>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</si>
  <si>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</si>
  <si>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</si>
  <si>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</si>
  <si>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</si>
  <si>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</si>
  <si>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</si>
  <si>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</si>
  <si>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</si>
  <si>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</si>
  <si>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</si>
  <si>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</si>
  <si>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</si>
  <si>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</si>
  <si>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</si>
  <si>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</si>
  <si>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</si>
  <si>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</si>
  <si>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</si>
  <si>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</si>
  <si>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</si>
  <si>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</si>
  <si>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</si>
  <si>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</si>
  <si>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</si>
  <si>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</si>
  <si>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</si>
  <si>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</si>
  <si>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</si>
  <si>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</si>
  <si>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</si>
  <si>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</si>
  <si>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</si>
  <si>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</si>
  <si>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</si>
  <si>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</si>
  <si>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</si>
  <si>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</si>
  <si>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</si>
  <si>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</si>
  <si>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</si>
  <si>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</si>
  <si>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</si>
  <si>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</si>
  <si>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</si>
  <si>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</si>
  <si>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</si>
  <si>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</si>
  <si>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</si>
  <si>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</si>
  <si>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</si>
  <si>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</si>
  <si>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</si>
  <si>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</si>
  <si>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</si>
  <si>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</si>
  <si>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</si>
  <si>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</si>
  <si>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</si>
  <si>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</si>
  <si>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</si>
  <si>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</si>
  <si>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</si>
  <si>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</si>
  <si>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</si>
  <si>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</si>
  <si>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</si>
  <si>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</si>
  <si>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</si>
  <si>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</si>
  <si>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</si>
  <si>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</si>
  <si>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</si>
  <si>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</si>
  <si>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</si>
  <si>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</si>
  <si>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</si>
  <si>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</si>
  <si>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</si>
  <si>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</si>
  <si>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</si>
  <si>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</si>
  <si>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</si>
  <si>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</si>
  <si>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</si>
  <si>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</si>
  <si>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</si>
  <si>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</si>
  <si>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</si>
  <si>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</si>
  <si>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</si>
  <si>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</si>
  <si>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</si>
  <si>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</si>
  <si>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</si>
  <si>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</si>
  <si>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</si>
  <si>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</si>
  <si>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</si>
  <si>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</si>
  <si>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</si>
  <si>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</si>
  <si>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</si>
  <si>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</si>
  <si>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</si>
  <si>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</si>
  <si>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</si>
  <si>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</si>
  <si>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</si>
  <si>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</si>
  <si>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</si>
  <si>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</si>
  <si>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</si>
  <si>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</si>
  <si>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</si>
  <si>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</si>
  <si>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</si>
  <si>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</si>
  <si>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</si>
  <si>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</si>
  <si>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</si>
  <si>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</si>
  <si>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</si>
  <si>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</si>
  <si>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</si>
  <si>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</si>
  <si>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</si>
  <si>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</si>
  <si>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</si>
  <si>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</si>
  <si>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</si>
  <si>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</si>
  <si>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</si>
  <si>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</si>
  <si>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</si>
  <si>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</si>
  <si>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</si>
  <si>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</si>
  <si>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</si>
  <si>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</si>
  <si>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</si>
  <si>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</si>
  <si>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</si>
  <si>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</si>
  <si>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</si>
  <si>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</si>
  <si>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</si>
  <si>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</si>
  <si>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</si>
  <si>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</si>
  <si>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</si>
  <si>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</si>
  <si>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</si>
  <si>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</si>
  <si>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</si>
  <si>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</si>
  <si>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</si>
  <si>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</si>
  <si>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</si>
  <si>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</si>
  <si>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</si>
  <si>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</si>
  <si>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</si>
  <si>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</si>
  <si>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</si>
  <si>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</si>
  <si>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</si>
  <si>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</si>
  <si>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</si>
  <si>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</si>
  <si>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</si>
  <si>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</si>
  <si>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</si>
  <si>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</si>
  <si>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</si>
  <si>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</si>
  <si>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</si>
  <si>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</si>
  <si>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</si>
  <si>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</si>
  <si>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</si>
  <si>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</si>
  <si>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</si>
  <si>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</si>
  <si>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</si>
  <si>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</si>
  <si>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</si>
  <si>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</si>
  <si>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</si>
  <si>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</si>
  <si>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</si>
  <si>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</si>
  <si>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</si>
  <si>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</si>
  <si>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</si>
  <si>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</si>
  <si>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</si>
  <si>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</si>
  <si>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</si>
  <si>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</si>
  <si>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</si>
  <si>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</si>
  <si>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</si>
  <si>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</si>
  <si>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</si>
  <si>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</si>
  <si>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</si>
  <si>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</si>
  <si>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</si>
  <si>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</si>
  <si>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</si>
  <si>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</si>
  <si>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</si>
  <si>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</si>
  <si>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</si>
  <si>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</si>
  <si>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</si>
  <si>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</si>
  <si>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</si>
  <si>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</si>
  <si>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</si>
  <si>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</si>
  <si>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</si>
  <si>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</si>
  <si>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</si>
  <si>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</si>
  <si>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</si>
  <si>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</si>
  <si>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</si>
  <si>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</si>
  <si>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</si>
  <si>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</si>
  <si>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</si>
  <si>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</si>
  <si>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</si>
  <si>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</si>
  <si>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</si>
  <si>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</si>
  <si>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</si>
  <si>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</si>
  <si>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</si>
  <si>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</si>
  <si>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</si>
  <si>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</si>
  <si>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</si>
  <si>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</si>
  <si>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</si>
  <si>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</si>
  <si>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</si>
  <si>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</si>
  <si>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</si>
  <si>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</si>
  <si>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</si>
  <si>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</si>
  <si>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</si>
  <si>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</si>
  <si>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</si>
  <si>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</si>
  <si>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</si>
  <si>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</si>
  <si>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</si>
  <si>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</si>
  <si>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</si>
  <si>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</si>
  <si>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</si>
  <si>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</si>
  <si>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</si>
  <si>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</si>
  <si>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</si>
  <si>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</si>
  <si>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</si>
  <si>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</si>
  <si>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</si>
  <si>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</si>
  <si>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</si>
  <si>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</si>
  <si>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</si>
  <si>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</si>
  <si>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</si>
  <si>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</si>
  <si>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</si>
  <si>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</si>
  <si>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</si>
  <si>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</si>
  <si>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</si>
  <si>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</si>
  <si>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</si>
  <si>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</si>
  <si>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</si>
  <si>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</si>
  <si>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</si>
  <si>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</si>
  <si>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</si>
  <si>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</si>
  <si>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</si>
  <si>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</si>
  <si>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</si>
  <si>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</si>
  <si>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</si>
  <si>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</si>
  <si>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</si>
  <si>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</si>
  <si>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</si>
  <si>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</si>
  <si>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</si>
  <si>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</si>
  <si>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</si>
  <si>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</si>
  <si>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</si>
  <si>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</si>
  <si>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</si>
  <si>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</si>
  <si>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</si>
  <si>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</si>
  <si>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</si>
  <si>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</si>
  <si>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</si>
  <si>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</si>
  <si>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</si>
  <si>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</si>
  <si>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</si>
  <si>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</si>
  <si>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</si>
  <si>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</si>
  <si>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</si>
  <si>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</si>
  <si>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</si>
  <si>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</si>
  <si>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</si>
  <si>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</si>
  <si>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</si>
  <si>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</si>
  <si>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</si>
  <si>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</si>
  <si>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</si>
  <si>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</si>
  <si>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</si>
  <si>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</si>
  <si>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</si>
  <si>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</si>
  <si>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</si>
  <si>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</si>
  <si>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</si>
  <si>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</si>
  <si>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</si>
  <si>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</si>
  <si>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</si>
  <si>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</si>
  <si>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</si>
  <si>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</si>
  <si>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</si>
  <si>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</si>
  <si>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</si>
  <si>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</si>
  <si>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</si>
  <si>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</si>
  <si>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</si>
  <si>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</si>
  <si>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</si>
  <si>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</si>
  <si>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</si>
  <si>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</si>
  <si>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</si>
  <si>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</si>
  <si>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</si>
  <si>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</si>
  <si>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</si>
  <si>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</si>
  <si>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</si>
  <si>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</si>
  <si>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</si>
  <si>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</si>
  <si>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</si>
  <si>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</si>
  <si>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</si>
  <si>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</si>
  <si>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</si>
  <si>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</si>
  <si>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</si>
  <si>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</si>
  <si>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</si>
  <si>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</si>
  <si>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</si>
  <si>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</si>
  <si>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</si>
  <si>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</si>
  <si>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</si>
  <si>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</si>
  <si>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</si>
  <si>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</si>
  <si>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</si>
  <si>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</si>
  <si>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</si>
  <si>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</si>
  <si>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</si>
  <si>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</si>
  <si>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</si>
  <si>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</si>
  <si>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</si>
  <si>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</si>
  <si>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</si>
  <si>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</si>
  <si>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</si>
  <si>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</si>
  <si>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</si>
  <si>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</si>
  <si>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</si>
  <si>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</si>
  <si>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</si>
  <si>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</si>
  <si>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</si>
  <si>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</si>
  <si>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</si>
  <si>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</si>
  <si>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</si>
  <si>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</si>
  <si>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</si>
  <si>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</si>
  <si>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</si>
  <si>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</si>
  <si>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</si>
  <si>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</si>
  <si>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</si>
  <si>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</si>
  <si>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</si>
  <si>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</si>
  <si>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</si>
  <si>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</si>
  <si>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</si>
  <si>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</si>
  <si>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</si>
  <si>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</si>
  <si>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</si>
  <si>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</si>
  <si>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</si>
  <si>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</si>
  <si>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</si>
  <si>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</si>
  <si>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</si>
  <si>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</si>
  <si>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</si>
  <si>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</si>
  <si>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</si>
  <si>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</si>
  <si>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</si>
  <si>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</si>
  <si>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</si>
  <si>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</si>
  <si>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</si>
  <si>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</si>
  <si>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</si>
  <si>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</si>
  <si>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</si>
  <si>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</si>
  <si>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</si>
  <si>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</si>
  <si>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</si>
  <si>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</si>
  <si>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</si>
  <si>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</si>
  <si>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</si>
  <si>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</si>
  <si>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</si>
  <si>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</si>
  <si>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</si>
  <si>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</si>
  <si>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</si>
  <si>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</si>
  <si>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</si>
  <si>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</si>
  <si>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</si>
  <si>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</si>
  <si>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</si>
  <si>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</si>
  <si>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</si>
  <si>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</si>
  <si>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</si>
  <si>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</si>
  <si>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</si>
  <si>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</si>
  <si>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</si>
  <si>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</si>
  <si>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</si>
  <si>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</si>
  <si>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</si>
  <si>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</si>
  <si>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</si>
  <si>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</si>
  <si>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</si>
  <si>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</si>
  <si>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</si>
  <si>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</si>
  <si>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</si>
  <si>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</si>
  <si>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</si>
  <si>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</si>
  <si>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</si>
  <si>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</si>
  <si>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</si>
  <si>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</si>
  <si>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</si>
  <si>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</si>
  <si>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</si>
  <si>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</si>
  <si>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</si>
  <si>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</si>
  <si>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</si>
  <si>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</si>
  <si>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</si>
  <si>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</si>
  <si>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</si>
  <si>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</si>
  <si>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</si>
  <si>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</si>
  <si>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</si>
  <si>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</si>
  <si>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</si>
  <si>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</si>
  <si>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</si>
  <si>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</si>
  <si>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</si>
  <si>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</si>
  <si>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</si>
  <si>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</si>
  <si>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</si>
  <si>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</si>
  <si>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</si>
  <si>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</si>
  <si>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</si>
  <si>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</si>
  <si>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</si>
  <si>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</si>
  <si>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</si>
  <si>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</si>
  <si>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</si>
  <si>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</si>
  <si>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</si>
  <si>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</si>
  <si>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</si>
  <si>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</si>
  <si>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</si>
  <si>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</si>
  <si>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</si>
  <si>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</si>
  <si>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</si>
  <si>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</si>
  <si>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</si>
  <si>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</si>
  <si>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</si>
  <si>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</si>
  <si>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</si>
  <si>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</si>
  <si>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</si>
  <si>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</si>
  <si>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</si>
  <si>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</si>
  <si>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</si>
  <si>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</si>
  <si>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</si>
  <si>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</si>
  <si>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</si>
  <si>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</si>
  <si>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</si>
  <si>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</si>
  <si>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</si>
  <si>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</si>
  <si>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</si>
  <si>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</si>
  <si>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</si>
  <si>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</si>
  <si>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</si>
  <si>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</si>
  <si>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</si>
  <si>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</si>
  <si>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</si>
  <si>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</si>
  <si>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</si>
  <si>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</si>
  <si>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</si>
  <si>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</si>
  <si>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</si>
  <si>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</si>
  <si>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</si>
  <si>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</si>
  <si>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</si>
  <si>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</si>
  <si>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</si>
  <si>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</si>
  <si>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</si>
  <si>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</si>
  <si>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</si>
  <si>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</si>
  <si>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</si>
  <si>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</si>
  <si>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</si>
  <si>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</si>
  <si>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</si>
  <si>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</si>
  <si>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</si>
  <si>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</si>
  <si>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</si>
  <si>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</si>
  <si>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</si>
  <si>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</si>
  <si>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</si>
  <si>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</si>
  <si>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</si>
  <si>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</si>
  <si>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</si>
  <si>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</si>
  <si>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</si>
  <si>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</si>
  <si>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</si>
  <si>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</si>
  <si>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</si>
  <si>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</si>
  <si>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</si>
  <si>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</si>
  <si>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</si>
  <si>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</si>
  <si>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</si>
  <si>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</si>
  <si>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</si>
  <si>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</si>
  <si>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</si>
  <si>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</si>
  <si>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</si>
  <si>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</si>
  <si>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</si>
  <si>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</si>
  <si>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</si>
  <si>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</si>
  <si>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</si>
  <si>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</si>
  <si>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</si>
  <si>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</si>
  <si>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</si>
  <si>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</si>
  <si>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</si>
  <si>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</si>
  <si>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</si>
  <si>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</si>
  <si>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</si>
  <si>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</si>
  <si>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</si>
  <si>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</si>
  <si>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</si>
  <si>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</si>
  <si>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</si>
  <si>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</si>
  <si>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</si>
  <si>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</si>
  <si>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</si>
  <si>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</si>
  <si>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</si>
  <si>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</si>
  <si>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</si>
  <si>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</si>
  <si>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</si>
  <si>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</si>
  <si>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</si>
  <si>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</si>
  <si>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</si>
  <si>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</si>
  <si>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</si>
  <si>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</si>
  <si>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</si>
  <si>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</si>
  <si>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</si>
  <si>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</si>
  <si>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</si>
  <si>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</si>
  <si>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</si>
  <si>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</si>
  <si>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</si>
  <si>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</si>
  <si>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</si>
  <si>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</si>
  <si>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</si>
  <si>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</si>
  <si>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</si>
  <si>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</si>
  <si>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</si>
  <si>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</si>
  <si>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</si>
  <si>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</si>
  <si>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</si>
  <si>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</si>
  <si>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</si>
  <si>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</si>
  <si>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</si>
  <si>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</si>
  <si>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</si>
  <si>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</si>
  <si>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</si>
  <si>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</si>
  <si>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</si>
  <si>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</si>
  <si>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</si>
  <si>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</si>
  <si>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</si>
  <si>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</si>
  <si>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</si>
  <si>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</si>
  <si>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</si>
  <si>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</si>
  <si>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</si>
  <si>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</si>
  <si>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</si>
  <si>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</si>
  <si>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</si>
  <si>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</si>
  <si>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</si>
  <si>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</si>
  <si>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</si>
  <si>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</si>
  <si>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</si>
  <si>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</si>
  <si>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</si>
  <si>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</si>
  <si>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</si>
  <si>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</si>
  <si>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</si>
  <si>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</si>
  <si>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</si>
  <si>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</si>
  <si>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</si>
  <si>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</si>
  <si>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</si>
  <si>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</si>
  <si>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</si>
  <si>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</si>
  <si>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</si>
  <si>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</si>
  <si>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</si>
  <si>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</si>
  <si>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</si>
  <si>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</si>
  <si>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</si>
  <si>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</si>
  <si>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</si>
  <si>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</si>
  <si>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</si>
  <si>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</si>
  <si>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</si>
  <si>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</si>
  <si>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</si>
  <si>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</si>
  <si>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</si>
  <si>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</si>
  <si>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</si>
  <si>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</si>
  <si>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</si>
  <si>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</si>
  <si>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</si>
  <si>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</si>
  <si>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</si>
  <si>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</si>
  <si>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</si>
  <si>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</si>
  <si>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</si>
  <si>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</si>
  <si>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</si>
  <si>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</si>
  <si>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</si>
  <si>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</si>
  <si>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</si>
  <si>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</si>
  <si>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</si>
  <si>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</si>
  <si>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</si>
  <si>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</si>
  <si>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</si>
  <si>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</si>
  <si>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</si>
  <si>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</si>
  <si>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</si>
  <si>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</si>
  <si>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</si>
  <si>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</si>
  <si>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</si>
  <si>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</si>
  <si>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</si>
  <si>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</si>
  <si>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</si>
  <si>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</si>
  <si>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</si>
  <si>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</si>
  <si>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</si>
  <si>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</si>
  <si>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</si>
  <si>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</si>
  <si>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</si>
  <si>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</si>
  <si>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</si>
  <si>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</si>
  <si>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</si>
  <si>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</si>
  <si>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</si>
  <si>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</si>
  <si>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</si>
  <si>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</si>
  <si>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</si>
  <si>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</si>
  <si>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</si>
  <si>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</si>
  <si>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</si>
  <si>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</si>
  <si>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</si>
  <si>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</si>
  <si>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</si>
  <si>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</si>
  <si>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</si>
  <si>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</si>
  <si>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</si>
  <si>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</si>
  <si>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</si>
  <si>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</si>
  <si>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</si>
  <si>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</si>
  <si>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</si>
  <si>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</si>
  <si>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</si>
  <si>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</si>
  <si>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</si>
  <si>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</si>
  <si>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</si>
  <si>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</si>
  <si>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</si>
  <si>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</si>
  <si>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</si>
  <si>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</si>
  <si>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</si>
  <si>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</si>
  <si>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</si>
  <si>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</si>
  <si>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</si>
  <si>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</si>
  <si>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</si>
  <si>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</si>
  <si>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</si>
  <si>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</si>
  <si>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</si>
  <si>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</si>
  <si>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</si>
  <si>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</si>
  <si>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</si>
  <si>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</si>
  <si>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</si>
  <si>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</si>
  <si>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</si>
  <si>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</si>
  <si>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</si>
  <si>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</si>
  <si>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</si>
  <si>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</si>
  <si>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</si>
  <si>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</si>
  <si>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</si>
  <si>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</si>
  <si>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</si>
  <si>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</si>
  <si>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</si>
  <si>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</si>
  <si>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</si>
  <si>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</si>
  <si>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</si>
  <si>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</si>
  <si>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</si>
  <si>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</si>
  <si>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</si>
  <si>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</si>
  <si>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</si>
  <si>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</si>
  <si>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</si>
  <si>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</si>
  <si>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</si>
  <si>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</si>
  <si>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</si>
  <si>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</si>
  <si>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</si>
  <si>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</si>
  <si>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</si>
  <si>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</si>
  <si>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</si>
  <si>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</si>
  <si>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</si>
  <si>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</si>
  <si>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</si>
  <si>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</si>
  <si>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</si>
  <si>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</si>
  <si>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</si>
  <si>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</si>
  <si>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</si>
  <si>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</si>
  <si>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</si>
  <si>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</si>
  <si>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</si>
  <si>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</si>
  <si>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</si>
  <si>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</si>
  <si>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</si>
  <si>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</si>
  <si>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</si>
  <si>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</si>
  <si>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</si>
  <si>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</si>
  <si>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</si>
  <si>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</si>
  <si>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</si>
  <si>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</si>
  <si>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</si>
  <si>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</si>
  <si>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</si>
  <si>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</si>
  <si>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</si>
  <si>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</si>
  <si>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</si>
  <si>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</si>
  <si>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</si>
  <si>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</si>
  <si>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</si>
  <si>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</si>
  <si>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</si>
  <si>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</si>
  <si>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</si>
  <si>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</si>
  <si>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</si>
  <si>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</si>
  <si>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</si>
  <si>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</si>
  <si>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</si>
  <si>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</si>
  <si>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</si>
  <si>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</si>
  <si>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</si>
  <si>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</si>
  <si>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</si>
  <si>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</si>
  <si>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</si>
  <si>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</si>
  <si>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</si>
  <si>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</si>
  <si>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</si>
  <si>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</si>
  <si>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</si>
  <si>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</si>
  <si>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</si>
  <si>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</si>
  <si>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</si>
  <si>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</si>
  <si>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</si>
  <si>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</si>
  <si>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</si>
  <si>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</si>
  <si>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</si>
  <si>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</si>
  <si>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</si>
  <si>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</si>
  <si>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</si>
  <si>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</si>
  <si>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</si>
  <si>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</si>
  <si>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</si>
  <si>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</si>
  <si>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</si>
  <si>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</si>
  <si>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</si>
  <si>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</si>
  <si>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</si>
  <si>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</si>
  <si>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</si>
  <si>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</si>
  <si>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</si>
  <si>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</si>
  <si>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</si>
  <si>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</si>
  <si>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</si>
  <si>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</si>
  <si>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</si>
  <si>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</si>
  <si>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</si>
  <si>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</si>
  <si>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</si>
  <si>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</si>
  <si>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</si>
  <si>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</si>
  <si>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</si>
  <si>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</si>
  <si>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</si>
  <si>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</si>
  <si>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</si>
  <si>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</si>
  <si>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</si>
  <si>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</si>
  <si>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</si>
  <si>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</si>
  <si>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</si>
  <si>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</si>
  <si>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</si>
  <si>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</si>
  <si>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</si>
  <si>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</si>
  <si>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</si>
  <si>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</si>
  <si>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</si>
  <si>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</si>
  <si>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</si>
  <si>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</si>
  <si>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</si>
  <si>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</si>
  <si>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</si>
  <si>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</si>
  <si>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</si>
  <si>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</si>
  <si>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</si>
  <si>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</si>
  <si>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</si>
  <si>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</si>
  <si>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</si>
  <si>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</si>
  <si>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</si>
  <si>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</si>
  <si>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</si>
  <si>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</si>
  <si>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</si>
  <si>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</si>
  <si>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</si>
  <si>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</si>
  <si>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</si>
  <si>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</si>
  <si>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</si>
  <si>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</si>
  <si>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</si>
  <si>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</si>
  <si>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</si>
  <si>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</si>
  <si>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</si>
  <si>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</si>
  <si>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</si>
  <si>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</si>
  <si>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</si>
  <si>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</si>
  <si>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</si>
  <si>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</si>
  <si>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</si>
  <si>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</si>
  <si>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</si>
  <si>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</si>
  <si>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</si>
  <si>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</si>
  <si>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</si>
  <si>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</si>
  <si>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</si>
  <si>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</si>
  <si>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</si>
  <si>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</si>
  <si>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</si>
  <si>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</si>
  <si>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</si>
  <si>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</si>
  <si>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</si>
  <si>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</si>
  <si>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</si>
  <si>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</si>
  <si>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</si>
  <si>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</si>
  <si>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</si>
  <si>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</si>
  <si>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</si>
  <si>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</si>
  <si>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</si>
  <si>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</si>
  <si>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</si>
  <si>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</si>
  <si>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</si>
  <si>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</si>
  <si>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</si>
  <si>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</si>
  <si>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</si>
  <si>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</si>
  <si>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</si>
  <si>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</si>
  <si>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</si>
  <si>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</si>
  <si>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</si>
  <si>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</si>
  <si>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</si>
  <si>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</si>
  <si>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</si>
  <si>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</si>
  <si>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</si>
  <si>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</si>
  <si>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</si>
  <si>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</si>
  <si>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</si>
  <si>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</si>
  <si>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</si>
  <si>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</si>
  <si>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</si>
  <si>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</si>
  <si>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</si>
  <si>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</si>
  <si>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</si>
  <si>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</si>
  <si>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</si>
  <si>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</si>
  <si>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</si>
  <si>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</si>
  <si>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</si>
  <si>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</si>
  <si>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</si>
  <si>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</si>
  <si>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</si>
  <si>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</si>
  <si>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</si>
  <si>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</si>
  <si>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</si>
  <si>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</si>
  <si>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</si>
  <si>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</si>
  <si>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</si>
  <si>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</si>
  <si>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</si>
  <si>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</si>
  <si>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</si>
  <si>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</si>
  <si>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</si>
  <si>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</si>
  <si>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</si>
  <si>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</si>
  <si>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</si>
  <si>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</si>
  <si>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</si>
  <si>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</si>
  <si>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</si>
  <si>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</si>
  <si>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</si>
  <si>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</si>
  <si>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</si>
  <si>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</si>
  <si>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</si>
  <si>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</si>
  <si>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</si>
  <si>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</si>
  <si>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</si>
  <si>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</si>
  <si>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</si>
  <si>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</si>
  <si>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</si>
  <si>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</si>
  <si>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</si>
  <si>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</si>
  <si>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</si>
  <si>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</si>
  <si>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</si>
  <si>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</si>
  <si>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</si>
  <si>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</si>
  <si>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</si>
  <si>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</si>
  <si>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</si>
  <si>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</si>
  <si>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</si>
  <si>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</si>
  <si>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</si>
  <si>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</si>
  <si>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</si>
  <si>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</si>
  <si>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</si>
  <si>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</si>
  <si>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</si>
  <si>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</si>
  <si>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</si>
  <si>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</si>
  <si>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</si>
  <si>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</si>
  <si>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</si>
  <si>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</si>
  <si>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</si>
  <si>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</si>
  <si>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</si>
  <si>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</si>
  <si>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</si>
  <si>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</si>
  <si>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</si>
  <si>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</si>
  <si>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</si>
  <si>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</si>
  <si>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</si>
  <si>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</si>
  <si>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</si>
  <si>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</si>
  <si>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</si>
  <si>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</si>
  <si>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</si>
  <si>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</si>
  <si>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</si>
  <si>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</si>
  <si>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</si>
  <si>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</si>
  <si>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</si>
  <si>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</si>
  <si>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</si>
  <si>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</si>
  <si>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</si>
  <si>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</si>
  <si>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</si>
  <si>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</si>
  <si>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</si>
  <si>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</si>
  <si>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</si>
  <si>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</si>
  <si>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</si>
  <si>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</si>
  <si>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</si>
  <si>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</si>
  <si>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</si>
  <si>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</si>
  <si>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</si>
  <si>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</si>
  <si>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</si>
  <si>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</si>
  <si>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</si>
  <si>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</si>
  <si>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</si>
  <si>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</si>
  <si>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</si>
  <si>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</si>
  <si>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</si>
  <si>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</si>
  <si>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</si>
  <si>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</si>
  <si>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</si>
  <si>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</si>
  <si>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</si>
  <si>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</si>
  <si>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</si>
  <si>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</si>
  <si>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</si>
  <si>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</si>
  <si>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</si>
  <si>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</si>
  <si>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</si>
  <si>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</si>
  <si>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</si>
  <si>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</si>
  <si>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</si>
  <si>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</si>
  <si>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</si>
  <si>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</si>
  <si>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</si>
  <si>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</si>
  <si>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</si>
  <si>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</si>
  <si>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</si>
  <si>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</si>
  <si>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</si>
  <si>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</si>
  <si>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</si>
  <si>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</si>
  <si>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</si>
  <si>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</si>
  <si>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</si>
  <si>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</si>
  <si>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</si>
  <si>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</si>
  <si>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</si>
  <si>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</si>
  <si>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</si>
  <si>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</si>
  <si>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</si>
  <si>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</si>
  <si>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</si>
  <si>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</si>
  <si>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</si>
  <si>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</si>
  <si>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</si>
  <si>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</si>
  <si>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</si>
  <si>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</si>
  <si>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</si>
  <si>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</si>
  <si>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</si>
  <si>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</si>
  <si>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</si>
  <si>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</si>
  <si>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</si>
  <si>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</si>
  <si>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</si>
  <si>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</si>
  <si>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</si>
  <si>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</si>
  <si>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</si>
  <si>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</si>
  <si>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</si>
  <si>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</si>
  <si>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</si>
  <si>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</si>
  <si>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</si>
  <si>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</si>
  <si>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</si>
  <si>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</si>
  <si>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</si>
  <si>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</si>
  <si>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</si>
  <si>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</si>
  <si>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</si>
  <si>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</si>
  <si>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</si>
  <si>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</si>
  <si>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</si>
  <si>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</si>
  <si>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</si>
  <si>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</si>
  <si>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</si>
  <si>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</si>
  <si>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</si>
  <si>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</si>
  <si>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</si>
  <si>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</si>
  <si>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</si>
  <si>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</si>
  <si>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</si>
  <si>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</si>
  <si>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</si>
  <si>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</si>
  <si>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</si>
  <si>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</si>
  <si>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</si>
  <si>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</si>
  <si>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</si>
  <si>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</si>
  <si>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</si>
  <si>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</si>
  <si>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</si>
  <si>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</si>
  <si>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</si>
  <si>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</si>
  <si>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</si>
  <si>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</si>
  <si>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</si>
  <si>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</si>
  <si>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</si>
  <si>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</si>
  <si>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</si>
  <si>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</si>
  <si>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</si>
  <si>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</si>
  <si>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</si>
  <si>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</si>
  <si>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</si>
  <si>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</si>
  <si>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</si>
  <si>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</si>
  <si>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</si>
  <si>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</si>
  <si>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</si>
  <si>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</si>
  <si>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</si>
  <si>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</si>
  <si>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</si>
  <si>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</si>
  <si>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</si>
  <si>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</si>
  <si>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</si>
  <si>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</si>
  <si>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</si>
  <si>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</si>
  <si>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</si>
  <si>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</si>
  <si>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</si>
  <si>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</si>
  <si>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</si>
  <si>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</si>
  <si>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</si>
  <si>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</si>
  <si>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</si>
  <si>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</si>
  <si>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</si>
  <si>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</si>
  <si>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</si>
  <si>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</si>
  <si>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</si>
  <si>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</si>
  <si>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</si>
  <si>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</si>
  <si>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</si>
  <si>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</si>
  <si>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</si>
  <si>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</si>
  <si>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</si>
  <si>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</si>
  <si>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</si>
  <si>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</si>
  <si>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</si>
  <si>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</si>
  <si>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</si>
  <si>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</si>
  <si>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</si>
  <si>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</si>
  <si>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</si>
  <si>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</si>
  <si>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</si>
  <si>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</si>
  <si>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</si>
  <si>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</si>
  <si>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</si>
  <si>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</si>
  <si>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</si>
  <si>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</si>
  <si>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</si>
  <si>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</si>
  <si>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</si>
  <si>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</si>
  <si>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</si>
  <si>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</si>
  <si>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</si>
  <si>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</si>
  <si>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</si>
  <si>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</si>
  <si>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</si>
  <si>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</si>
  <si>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</si>
  <si>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</si>
  <si>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</si>
  <si>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</si>
  <si>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</si>
  <si>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</si>
  <si>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</si>
  <si>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</si>
  <si>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</si>
  <si>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</si>
  <si>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</si>
  <si>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</si>
  <si>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</si>
  <si>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</si>
  <si>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</si>
  <si>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</si>
  <si>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</si>
  <si>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</si>
  <si>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</si>
  <si>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</si>
  <si>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</si>
  <si>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</si>
  <si>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</si>
  <si>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</si>
  <si>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</si>
  <si>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</si>
  <si>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</si>
  <si>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</si>
  <si>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</si>
  <si>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</si>
  <si>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</si>
  <si>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</si>
  <si>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</si>
  <si>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</si>
  <si>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</si>
  <si>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</si>
  <si>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</si>
  <si>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</si>
  <si>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</si>
  <si>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</si>
  <si>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</si>
  <si>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</si>
  <si>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</si>
  <si>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</si>
  <si>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</si>
  <si>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</si>
  <si>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</si>
  <si>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</si>
  <si>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</si>
  <si>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</si>
  <si>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</si>
  <si>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</si>
  <si>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</si>
  <si>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</si>
  <si>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</si>
  <si>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</si>
  <si>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</si>
  <si>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</si>
  <si>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</si>
  <si>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</si>
  <si>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</si>
  <si>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</si>
  <si>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</si>
  <si>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</si>
  <si>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</si>
  <si>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</si>
  <si>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</si>
  <si>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</si>
  <si>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</si>
  <si>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</si>
  <si>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</si>
  <si>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</si>
  <si>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</si>
  <si>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</si>
  <si>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</si>
  <si>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</si>
  <si>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</si>
  <si>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</si>
  <si>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</si>
  <si>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</si>
  <si>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</si>
  <si>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</si>
  <si>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</si>
  <si>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</si>
  <si>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</si>
  <si>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</si>
  <si>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</si>
  <si>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</si>
  <si>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</si>
  <si>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</si>
  <si>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</si>
  <si>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</si>
  <si>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</si>
  <si>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</si>
  <si>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</si>
  <si>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</si>
  <si>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</si>
  <si>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</si>
  <si>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</si>
  <si>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</si>
  <si>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</si>
  <si>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</si>
  <si>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</si>
  <si>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</si>
  <si>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</si>
  <si>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</si>
  <si>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</si>
  <si>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</si>
  <si>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</si>
  <si>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</si>
  <si>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</si>
  <si>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</si>
  <si>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</si>
  <si>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</si>
  <si>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</si>
  <si>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</si>
  <si>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</si>
  <si>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</si>
  <si>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</si>
  <si>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</si>
  <si>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</si>
  <si>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</si>
  <si>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</si>
  <si>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</si>
  <si>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</si>
  <si>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</si>
  <si>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</si>
  <si>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</si>
  <si>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</si>
  <si>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</si>
  <si>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</si>
  <si>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</si>
  <si>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</si>
  <si>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</si>
  <si>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</si>
  <si>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</si>
  <si>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</si>
  <si>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</si>
  <si>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</si>
  <si>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</si>
  <si>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</si>
  <si>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</si>
  <si>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</si>
  <si>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</si>
  <si>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</si>
  <si>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</si>
  <si>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</si>
  <si>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</si>
  <si>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</si>
  <si>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</si>
  <si>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</si>
  <si>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</si>
  <si>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</si>
  <si>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</si>
  <si>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</si>
  <si>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</si>
  <si>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</si>
  <si>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</si>
  <si>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</si>
  <si>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</si>
  <si>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</si>
  <si>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</si>
  <si>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</si>
  <si>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</si>
  <si>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</si>
  <si>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</si>
  <si>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</si>
  <si>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</si>
  <si>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</si>
  <si>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</si>
  <si>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</si>
  <si>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</si>
  <si>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</si>
  <si>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</si>
  <si>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</si>
  <si>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</si>
  <si>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</si>
  <si>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</si>
  <si>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</si>
  <si>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</si>
  <si>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</si>
  <si>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</si>
  <si>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</si>
  <si>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</si>
  <si>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</si>
  <si>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</si>
  <si>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</si>
  <si>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</si>
  <si>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</si>
  <si>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</si>
  <si>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</si>
  <si>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</si>
  <si>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</si>
  <si>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</si>
  <si>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</si>
  <si>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</si>
  <si>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</si>
  <si>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</si>
  <si>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</si>
  <si>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</si>
  <si>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</si>
  <si>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</si>
  <si>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</si>
  <si>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</si>
  <si>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</si>
  <si>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</si>
  <si>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</si>
  <si>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</si>
  <si>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</si>
  <si>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</si>
  <si>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</si>
  <si>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</si>
  <si>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</si>
  <si>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</si>
  <si>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</si>
  <si>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</si>
  <si>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</si>
  <si>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</si>
  <si>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</si>
  <si>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</si>
  <si>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</si>
  <si>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</si>
  <si>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</si>
  <si>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</si>
  <si>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</si>
  <si>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</si>
  <si>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</si>
  <si>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</si>
  <si>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</si>
  <si>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</si>
  <si>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</si>
  <si>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</si>
  <si>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</si>
  <si>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</si>
  <si>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</si>
  <si>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</si>
  <si>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</si>
  <si>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</si>
  <si>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</si>
  <si>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</si>
  <si>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</si>
  <si>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</si>
  <si>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</si>
  <si>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</si>
  <si>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</si>
  <si>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</si>
  <si>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</si>
  <si>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</si>
  <si>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</si>
  <si>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</si>
  <si>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</si>
  <si>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</si>
  <si>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</si>
  <si>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</si>
  <si>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</si>
  <si>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</si>
  <si>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</si>
  <si>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</si>
  <si>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</si>
  <si>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</si>
  <si>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</si>
  <si>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</si>
  <si>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</si>
  <si>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</si>
  <si>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</si>
  <si>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</si>
  <si>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</si>
  <si>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</si>
  <si>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</si>
  <si>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</si>
  <si>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</si>
  <si>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</si>
  <si>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</si>
  <si>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</si>
  <si>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</si>
  <si>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</si>
  <si>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</si>
  <si>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</si>
  <si>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</si>
  <si>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</si>
  <si>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</si>
  <si>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</si>
  <si>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</si>
  <si>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</si>
  <si>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</si>
  <si>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</si>
  <si>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</si>
  <si>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</si>
  <si>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</si>
  <si>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</si>
  <si>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</si>
  <si>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</si>
  <si>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</si>
  <si>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</si>
  <si>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</si>
  <si>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</si>
  <si>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</si>
  <si>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</si>
  <si>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</si>
  <si>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</si>
  <si>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</si>
  <si>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</si>
  <si>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</si>
  <si>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</si>
  <si>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</si>
  <si>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</si>
  <si>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</si>
  <si>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</si>
  <si>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</si>
  <si>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</si>
  <si>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</si>
  <si>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</si>
  <si>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</si>
  <si>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</si>
  <si>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</si>
  <si>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</si>
  <si>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</si>
  <si>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</si>
  <si>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</si>
  <si>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</si>
  <si>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</si>
  <si>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</si>
  <si>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</si>
  <si>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</si>
  <si>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</si>
  <si>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</si>
  <si>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</si>
  <si>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</si>
  <si>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</si>
  <si>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</si>
  <si>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</si>
  <si>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</si>
  <si>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</si>
  <si>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</si>
  <si>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</si>
  <si>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</si>
  <si>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</si>
  <si>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</si>
  <si>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</si>
  <si>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</si>
  <si>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</si>
  <si>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</si>
  <si>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</si>
  <si>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</si>
  <si>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</si>
  <si>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</si>
  <si>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</si>
  <si>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</si>
  <si>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</si>
  <si>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</si>
  <si>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</si>
  <si>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</si>
  <si>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</si>
  <si>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</si>
  <si>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</si>
  <si>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</si>
  <si>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</si>
  <si>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</si>
  <si>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</si>
  <si>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</si>
  <si>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</si>
  <si>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</si>
  <si>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</si>
  <si>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</si>
  <si>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</si>
  <si>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</si>
  <si>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</si>
  <si>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</si>
  <si>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</si>
  <si>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</si>
  <si>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</si>
  <si>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</si>
  <si>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</si>
  <si>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</si>
  <si>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</si>
  <si>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</si>
  <si>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</si>
  <si>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</si>
  <si>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</si>
  <si>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</si>
  <si>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</si>
  <si>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</si>
  <si>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</si>
  <si>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</si>
  <si>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</si>
  <si>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</si>
  <si>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</si>
  <si>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</si>
  <si>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</si>
  <si>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</si>
  <si>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</si>
  <si>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</si>
  <si>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</si>
  <si>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</si>
  <si>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</si>
  <si>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</si>
  <si>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</si>
  <si>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</si>
  <si>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</si>
  <si>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</si>
  <si>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</si>
  <si>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</si>
  <si>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</si>
  <si>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</si>
  <si>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</si>
  <si>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</si>
  <si>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</si>
  <si>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</si>
  <si>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</si>
  <si>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</si>
  <si>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</si>
  <si>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</si>
  <si>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</si>
  <si>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</si>
  <si>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</si>
  <si>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</si>
  <si>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</si>
  <si>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</si>
  <si>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</si>
  <si>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</si>
  <si>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</si>
  <si>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</si>
  <si>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</si>
  <si>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</si>
  <si>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</si>
  <si>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</si>
  <si>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</si>
  <si>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</si>
  <si>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</si>
  <si>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</si>
  <si>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</si>
  <si>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</si>
  <si>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</si>
  <si>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</si>
  <si>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</si>
  <si>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</si>
  <si>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</si>
  <si>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</si>
  <si>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</si>
  <si>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</si>
  <si>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</si>
  <si>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</si>
  <si>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</si>
  <si>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</si>
  <si>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</si>
  <si>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</si>
  <si>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</si>
  <si>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</si>
  <si>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</si>
  <si>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</si>
  <si>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</si>
  <si>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</si>
  <si>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</si>
  <si>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</si>
  <si>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</si>
  <si>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</si>
  <si>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</si>
  <si>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</si>
  <si>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</si>
  <si>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</si>
  <si>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</si>
  <si>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</si>
  <si>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</si>
  <si>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</si>
  <si>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</si>
  <si>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</si>
  <si>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</si>
  <si>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</si>
  <si>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</si>
  <si>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</si>
  <si>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</si>
  <si>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</si>
  <si>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</si>
  <si>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</si>
  <si>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</si>
  <si>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</si>
  <si>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</si>
  <si>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</si>
  <si>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</si>
  <si>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</si>
  <si>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</si>
  <si>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</si>
  <si>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</si>
  <si>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</si>
  <si>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</si>
  <si>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</si>
  <si>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</si>
  <si>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</si>
  <si>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</si>
  <si>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</si>
  <si>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</si>
  <si>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</si>
  <si>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</si>
  <si>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</si>
  <si>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</si>
  <si>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</si>
  <si>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</si>
  <si>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</si>
  <si>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</si>
  <si>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</si>
  <si>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</si>
  <si>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</si>
  <si>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</si>
  <si>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</si>
  <si>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</si>
  <si>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</si>
  <si>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</si>
  <si>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</si>
  <si>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</si>
  <si>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</si>
  <si>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</si>
  <si>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</si>
  <si>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</si>
  <si>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</si>
  <si>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</si>
  <si>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</si>
  <si>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</si>
  <si>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</si>
  <si>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</si>
  <si>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</si>
  <si>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</si>
  <si>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</si>
  <si>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</si>
  <si>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</si>
  <si>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</si>
  <si>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</si>
  <si>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</si>
  <si>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</si>
  <si>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</si>
  <si>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</si>
  <si>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</si>
  <si>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</si>
  <si>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</si>
  <si>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</si>
  <si>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</si>
  <si>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</si>
  <si>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</si>
  <si>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</si>
  <si>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</si>
  <si>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</si>
  <si>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</si>
  <si>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</si>
  <si>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</si>
  <si>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</si>
  <si>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</si>
  <si>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</si>
  <si>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</si>
  <si>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</si>
  <si>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</si>
  <si>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</si>
  <si>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</si>
  <si>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</si>
  <si>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</si>
  <si>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</si>
  <si>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</si>
  <si>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</si>
  <si>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</si>
  <si>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</si>
  <si>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</si>
  <si>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</si>
  <si>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</si>
  <si>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</si>
  <si>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</si>
  <si>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</si>
  <si>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</si>
  <si>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</si>
  <si>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</si>
  <si>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</si>
  <si>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</si>
  <si>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</si>
  <si>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</si>
  <si>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</si>
  <si>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</si>
  <si>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</si>
  <si>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</si>
  <si>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</si>
  <si>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</si>
  <si>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</si>
  <si>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</si>
  <si>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</si>
  <si>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</si>
  <si>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</si>
  <si>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</si>
  <si>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</si>
  <si>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</si>
  <si>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</si>
  <si>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</si>
  <si>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</si>
  <si>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</si>
  <si>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</si>
  <si>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</si>
  <si>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</si>
  <si>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</si>
  <si>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</si>
  <si>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</si>
  <si>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</si>
  <si>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</si>
  <si>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</si>
  <si>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</si>
  <si>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</si>
  <si>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</si>
  <si>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</si>
  <si>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</si>
  <si>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</si>
  <si>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</si>
  <si>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</si>
  <si>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</si>
  <si>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</si>
  <si>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</si>
  <si>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</si>
  <si>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</si>
  <si>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</si>
  <si>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</si>
  <si>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</si>
  <si>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</si>
  <si>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</si>
  <si>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</si>
  <si>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</si>
  <si>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</si>
  <si>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</si>
  <si>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</si>
  <si>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</si>
  <si>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</si>
  <si>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</si>
  <si>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</si>
  <si>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</si>
  <si>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</si>
  <si>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</si>
  <si>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</si>
  <si>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</si>
  <si>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</si>
  <si>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</si>
  <si>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</si>
  <si>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</si>
  <si>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</si>
  <si>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</si>
  <si>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</si>
  <si>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</si>
  <si>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</si>
  <si>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</si>
  <si>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</si>
  <si>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</si>
  <si>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</si>
  <si>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</si>
  <si>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</si>
  <si>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</si>
  <si>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</si>
  <si>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</si>
  <si>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</si>
  <si>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</si>
  <si>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</si>
  <si>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</si>
  <si>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</si>
  <si>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</si>
  <si>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</si>
  <si>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</si>
  <si>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</si>
  <si>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</si>
  <si>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</si>
  <si>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</si>
  <si>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</si>
  <si>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</si>
  <si>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</si>
  <si>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</si>
  <si>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</si>
  <si>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</si>
  <si>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</si>
  <si>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</si>
  <si>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</si>
  <si>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</si>
  <si>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</si>
  <si>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</si>
  <si>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</si>
  <si>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</si>
  <si>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</si>
  <si>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</si>
  <si>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</si>
  <si>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</si>
  <si>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</si>
  <si>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</si>
  <si>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</si>
  <si>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</si>
  <si>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</si>
  <si>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</si>
  <si>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</si>
  <si>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</si>
  <si>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</si>
  <si>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</si>
  <si>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</si>
  <si>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</si>
  <si>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</si>
  <si>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</si>
  <si>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</si>
  <si>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</si>
  <si>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</si>
  <si>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</si>
  <si>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</si>
  <si>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</si>
  <si>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</si>
  <si>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</si>
  <si>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</si>
  <si>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</si>
  <si>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</si>
  <si>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</si>
  <si>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</si>
  <si>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</si>
  <si>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</si>
  <si>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</si>
  <si>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</si>
  <si>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</si>
  <si>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</si>
  <si>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</si>
  <si>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</si>
  <si>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</si>
  <si>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</si>
  <si>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</si>
  <si>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</si>
  <si>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</si>
  <si>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</si>
  <si>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</si>
  <si>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</si>
  <si>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</si>
  <si>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</si>
  <si>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</si>
  <si>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</si>
  <si>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</si>
  <si>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</si>
  <si>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</si>
  <si>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</si>
  <si>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</si>
  <si>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</si>
  <si>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</si>
  <si>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</si>
  <si>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</si>
  <si>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</si>
  <si>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</si>
  <si>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</si>
  <si>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</si>
  <si>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</si>
  <si>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</si>
  <si>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</si>
  <si>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</si>
  <si>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</si>
  <si>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</si>
  <si>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</si>
  <si>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</si>
  <si>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</si>
  <si>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</si>
  <si>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</si>
  <si>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</si>
  <si>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</si>
  <si>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</si>
  <si>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</si>
  <si>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</si>
  <si>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</si>
  <si>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</si>
  <si>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</si>
  <si>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</si>
  <si>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</si>
  <si>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</si>
  <si>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</si>
  <si>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</si>
  <si>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</si>
  <si>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</si>
  <si>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</si>
  <si>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</si>
  <si>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</si>
  <si>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</si>
  <si>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</si>
  <si>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</si>
  <si>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</si>
  <si>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</si>
  <si>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</si>
  <si>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</si>
  <si>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</si>
  <si>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</si>
  <si>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</si>
  <si>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</si>
  <si>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</si>
  <si>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</si>
  <si>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</si>
  <si>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</si>
  <si>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</si>
  <si>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</si>
  <si>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</si>
  <si>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</si>
  <si>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</si>
  <si>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</si>
  <si>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</si>
  <si>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</si>
  <si>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</si>
  <si>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</si>
  <si>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</si>
  <si>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</si>
  <si>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</si>
  <si>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</si>
  <si>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</si>
  <si>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</si>
  <si>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</si>
  <si>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</si>
  <si>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</si>
  <si>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</si>
  <si>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</si>
  <si>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</si>
  <si>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</si>
  <si>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</si>
  <si>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</si>
  <si>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</si>
  <si>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</si>
  <si>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</si>
  <si>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</si>
  <si>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</si>
  <si>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</si>
  <si>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</si>
  <si>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</si>
  <si>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</si>
  <si>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</si>
  <si>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</si>
  <si>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</si>
  <si>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</si>
  <si>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</si>
  <si>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</si>
  <si>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</si>
  <si>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</si>
  <si>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</si>
  <si>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</si>
  <si>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</si>
  <si>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</si>
  <si>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</si>
  <si>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</si>
  <si>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</si>
  <si>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</si>
  <si>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</si>
  <si>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</si>
  <si>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</si>
  <si>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</si>
  <si>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</si>
  <si>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</si>
  <si>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</si>
  <si>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</si>
  <si>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</si>
  <si>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</si>
  <si>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</si>
  <si>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</si>
  <si>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</si>
  <si>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</si>
  <si>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</si>
  <si>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</si>
  <si>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</si>
  <si>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</si>
  <si>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</si>
  <si>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</si>
  <si>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</si>
  <si>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</si>
  <si>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</si>
  <si>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</si>
  <si>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</si>
  <si>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</si>
  <si>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</si>
  <si>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</si>
  <si>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</si>
  <si>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</si>
  <si>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</si>
  <si>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</si>
  <si>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</si>
  <si>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</si>
  <si>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</si>
  <si>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</si>
  <si>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</si>
  <si>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</si>
  <si>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</si>
  <si>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</si>
  <si>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</si>
  <si>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</si>
  <si>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</si>
  <si>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</si>
  <si>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</si>
  <si>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</si>
  <si>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</si>
  <si>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</si>
  <si>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</si>
  <si>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</si>
  <si>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</si>
  <si>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</si>
  <si>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</si>
  <si>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</si>
  <si>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</si>
  <si>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</si>
  <si>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</si>
  <si>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</si>
  <si>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</si>
  <si>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</si>
  <si>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</si>
  <si>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</si>
  <si>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</si>
  <si>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</si>
  <si>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</si>
  <si>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</si>
  <si>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</si>
  <si>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</si>
  <si>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</si>
  <si>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</si>
  <si>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</si>
  <si>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</si>
  <si>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</si>
  <si>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</si>
  <si>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</si>
  <si>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</si>
  <si>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</si>
  <si>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</si>
  <si>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</si>
  <si>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</si>
  <si>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</si>
  <si>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</si>
  <si>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</si>
  <si>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</si>
  <si>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</si>
  <si>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</si>
  <si>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</si>
  <si>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</si>
  <si>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</si>
  <si>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</si>
  <si>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</si>
  <si>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</si>
  <si>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</si>
  <si>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</si>
  <si>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</si>
  <si>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</si>
  <si>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</si>
  <si>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</si>
  <si>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</si>
  <si>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</si>
  <si>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</si>
  <si>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</si>
  <si>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</si>
  <si>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</si>
  <si>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</si>
  <si>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</si>
  <si>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</si>
  <si>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</si>
  <si>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</si>
  <si>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</si>
  <si>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</si>
  <si>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</si>
  <si>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</si>
  <si>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</si>
  <si>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</si>
  <si>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</si>
  <si>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</si>
  <si>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</si>
  <si>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</si>
  <si>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</si>
  <si>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</si>
  <si>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</si>
  <si>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</si>
  <si>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</si>
  <si>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</si>
  <si>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</si>
  <si>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</si>
  <si>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</si>
  <si>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</si>
  <si>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</si>
  <si>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</si>
  <si>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</si>
  <si>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</si>
  <si>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</si>
  <si>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</si>
  <si>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</si>
  <si>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</si>
  <si>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</si>
  <si>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</si>
  <si>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</si>
  <si>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</si>
  <si>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</si>
  <si>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</si>
  <si>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</si>
  <si>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</si>
  <si>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</si>
  <si>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</si>
  <si>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</si>
  <si>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</si>
  <si>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</si>
  <si>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</si>
  <si>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</si>
  <si>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</si>
  <si>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</si>
  <si>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</si>
  <si>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</si>
  <si>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</si>
  <si>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</si>
  <si>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</si>
  <si>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</si>
  <si>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</si>
  <si>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</si>
  <si>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</si>
  <si>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</si>
  <si>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</si>
  <si>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</si>
  <si>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</si>
  <si>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</si>
  <si>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</si>
  <si>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</si>
  <si>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</si>
  <si>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</si>
  <si>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</si>
  <si>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</si>
  <si>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</si>
  <si>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</si>
  <si>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</si>
  <si>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</si>
  <si>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</si>
  <si>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</si>
  <si>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</si>
  <si>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</si>
  <si>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</si>
  <si>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</si>
  <si>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</si>
  <si>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</si>
  <si>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</si>
  <si>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</si>
  <si>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</si>
  <si>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</si>
  <si>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</si>
  <si>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</si>
  <si>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</si>
  <si>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</si>
  <si>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</si>
  <si>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</si>
  <si>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</si>
  <si>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</si>
  <si>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</si>
  <si>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</si>
  <si>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</si>
  <si>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</si>
  <si>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</si>
  <si>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</si>
  <si>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</si>
  <si>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</si>
  <si>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</si>
  <si>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</si>
  <si>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</si>
  <si>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</si>
  <si>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</si>
  <si>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</si>
  <si>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</si>
  <si>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</si>
  <si>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</si>
  <si>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</si>
  <si>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</si>
  <si>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</si>
  <si>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</si>
  <si>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</si>
  <si>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</si>
  <si>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</si>
  <si>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</si>
  <si>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</si>
  <si>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</si>
  <si>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</si>
  <si>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</si>
  <si>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</si>
  <si>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</si>
  <si>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</si>
  <si>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</si>
  <si>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</si>
  <si>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</si>
  <si>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</si>
  <si>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</si>
  <si>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</si>
  <si>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</si>
  <si>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</si>
  <si>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</si>
  <si>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</si>
  <si>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</si>
  <si>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</si>
  <si>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</si>
  <si>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</si>
  <si>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</si>
  <si>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</si>
  <si>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</si>
  <si>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</si>
  <si>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</si>
  <si>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</si>
  <si>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</si>
  <si>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</si>
  <si>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</si>
  <si>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</si>
  <si>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</si>
  <si>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</si>
  <si>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</si>
  <si>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</si>
  <si>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</si>
  <si>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</si>
  <si>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</si>
  <si>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</si>
  <si>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</si>
  <si>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</si>
  <si>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</si>
  <si>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</si>
  <si>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</si>
  <si>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</si>
  <si>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</si>
  <si>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</si>
  <si>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</si>
  <si>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</si>
  <si>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</si>
  <si>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</si>
  <si>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</si>
  <si>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</si>
  <si>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</si>
  <si>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</si>
  <si>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</si>
  <si>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</si>
  <si>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</si>
  <si>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</si>
  <si>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</si>
  <si>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</si>
  <si>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</si>
  <si>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</si>
  <si>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</si>
  <si>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</si>
  <si>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</si>
  <si>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</si>
  <si>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</si>
  <si>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</si>
  <si>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</si>
  <si>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</si>
  <si>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</si>
  <si>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</si>
  <si>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</si>
  <si>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</si>
  <si>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</si>
  <si>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</si>
  <si>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</si>
  <si>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</si>
  <si>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</si>
  <si>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</si>
  <si>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</si>
  <si>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</si>
  <si>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</si>
  <si>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</si>
  <si>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</si>
  <si>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</si>
  <si>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</si>
  <si>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</si>
  <si>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</si>
  <si>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</si>
  <si>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</si>
  <si>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</si>
  <si>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</si>
  <si>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</si>
  <si>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</si>
  <si>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</si>
  <si>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</si>
  <si>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</si>
  <si>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</si>
  <si>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</si>
  <si>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</si>
  <si>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</si>
  <si>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</si>
  <si>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</si>
  <si>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</si>
  <si>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</si>
  <si>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</si>
  <si>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</si>
  <si>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</si>
  <si>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</si>
  <si>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</si>
  <si>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</si>
  <si>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</si>
  <si>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</si>
  <si>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</si>
  <si>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</si>
  <si>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</si>
  <si>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</si>
  <si>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</si>
  <si>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</si>
  <si>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</si>
  <si>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</si>
  <si>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</si>
  <si>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</si>
  <si>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</si>
  <si>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</si>
  <si>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</si>
  <si>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</si>
  <si>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</si>
  <si>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</si>
  <si>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</si>
  <si>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</si>
  <si>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</si>
  <si>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</si>
  <si>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</si>
  <si>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</si>
  <si>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</si>
  <si>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</si>
  <si>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</si>
  <si>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</si>
  <si>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</si>
  <si>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</si>
  <si>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</si>
  <si>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</si>
  <si>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</si>
  <si>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</si>
  <si>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</si>
  <si>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</si>
  <si>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</si>
  <si>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</si>
  <si>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</si>
  <si>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</si>
  <si>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</si>
  <si>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</si>
  <si>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</si>
  <si>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</si>
  <si>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</si>
  <si>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</si>
  <si>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</si>
  <si>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</si>
  <si>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</si>
  <si>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</si>
  <si>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</si>
  <si>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</si>
  <si>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</si>
  <si>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</si>
  <si>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</si>
  <si>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</si>
  <si>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</si>
  <si>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</si>
  <si>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</si>
  <si>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</si>
  <si>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</si>
  <si>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</si>
  <si>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</si>
  <si>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</si>
  <si>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</si>
  <si>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</si>
  <si>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</si>
  <si>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</si>
  <si>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</si>
  <si>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</si>
  <si>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</si>
  <si>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</si>
  <si>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</si>
  <si>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</si>
  <si>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</si>
  <si>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</si>
  <si>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</si>
  <si>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</si>
  <si>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</si>
  <si>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</si>
  <si>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</si>
  <si>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</si>
  <si>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</si>
  <si>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</si>
  <si>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</si>
  <si>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</si>
  <si>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</si>
  <si>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</si>
  <si>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</si>
  <si>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</si>
  <si>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</si>
  <si>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</si>
  <si>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</si>
  <si>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</si>
  <si>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</si>
  <si>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</si>
  <si>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</si>
  <si>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</si>
  <si>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</si>
  <si>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</si>
  <si>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</si>
  <si>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</si>
  <si>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</si>
  <si>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</si>
  <si>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</si>
  <si>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</si>
  <si>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</si>
  <si>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</si>
  <si>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</si>
  <si>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</si>
  <si>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</si>
  <si>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</si>
  <si>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</si>
  <si>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</si>
  <si>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</si>
  <si>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</si>
  <si>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</si>
  <si>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</si>
  <si>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</si>
  <si>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</si>
  <si>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</si>
  <si>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</si>
  <si>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</si>
  <si>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</si>
  <si>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</si>
  <si>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</si>
  <si>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</si>
  <si>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</si>
  <si>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</si>
  <si>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</si>
  <si>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</si>
  <si>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</si>
  <si>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</si>
  <si>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</si>
  <si>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</si>
  <si>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</si>
  <si>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</si>
  <si>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</si>
  <si>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</si>
  <si>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</si>
  <si>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</si>
  <si>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</si>
  <si>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</si>
  <si>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</si>
  <si>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</si>
  <si>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</si>
  <si>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</si>
  <si>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</si>
  <si>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</si>
  <si>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</si>
  <si>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</si>
  <si>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</si>
  <si>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</si>
  <si>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</si>
  <si>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</si>
  <si>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</si>
  <si>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</si>
  <si>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</si>
  <si>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</si>
  <si>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</si>
  <si>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</si>
  <si>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</si>
  <si>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</si>
  <si>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</si>
  <si>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</si>
  <si>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</si>
  <si>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</si>
  <si>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</si>
  <si>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</si>
  <si>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</si>
  <si>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</si>
  <si>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</si>
  <si>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</si>
  <si>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</si>
  <si>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</si>
  <si>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</si>
  <si>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</si>
  <si>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</si>
  <si>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</si>
  <si>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</si>
  <si>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</si>
  <si>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</si>
  <si>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</si>
  <si>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</si>
  <si>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</si>
  <si>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</si>
  <si>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</si>
  <si>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</si>
  <si>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</si>
  <si>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</si>
  <si>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</si>
  <si>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</si>
  <si>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</si>
  <si>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</si>
  <si>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</si>
  <si>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</si>
  <si>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</si>
  <si>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</si>
  <si>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</si>
  <si>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</si>
  <si>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</si>
  <si>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</si>
  <si>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</si>
  <si>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</si>
  <si>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</si>
  <si>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</si>
  <si>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</si>
  <si>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</si>
  <si>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</si>
  <si>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</si>
  <si>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</si>
  <si>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</si>
  <si>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</si>
  <si>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</si>
  <si>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</si>
  <si>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</si>
  <si>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</si>
  <si>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</si>
  <si>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</si>
  <si>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</si>
  <si>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</si>
  <si>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</si>
  <si>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</si>
  <si>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</si>
  <si>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</si>
  <si>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</si>
  <si>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</si>
  <si>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</si>
  <si>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</si>
  <si>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</si>
  <si>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</si>
  <si>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</si>
  <si>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</si>
  <si>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</si>
  <si>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</si>
  <si>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</si>
  <si>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</si>
  <si>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</si>
  <si>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</si>
  <si>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</si>
  <si>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</si>
  <si>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</si>
  <si>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</si>
  <si>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</si>
  <si>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</si>
  <si>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</si>
  <si>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</si>
  <si>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</si>
  <si>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</si>
  <si>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</si>
  <si>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</si>
  <si>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</si>
  <si>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</si>
  <si>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</si>
  <si>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</si>
  <si>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</si>
  <si>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</si>
  <si>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</si>
  <si>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</si>
  <si>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</si>
  <si>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</si>
  <si>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</si>
  <si>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</si>
  <si>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</si>
  <si>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</si>
  <si>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</si>
  <si>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</si>
  <si>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</si>
  <si>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</si>
  <si>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</si>
  <si>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</si>
  <si>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</si>
  <si>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</si>
  <si>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</si>
  <si>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</si>
  <si>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</si>
  <si>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</si>
  <si>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</si>
  <si>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</si>
  <si>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</si>
  <si>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</si>
  <si>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</si>
  <si>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</si>
  <si>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</si>
  <si>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</si>
  <si>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</si>
  <si>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</si>
  <si>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</si>
  <si>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</si>
  <si>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</si>
  <si>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</si>
  <si>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</si>
  <si>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</si>
  <si>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</si>
  <si>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</si>
  <si>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</si>
  <si>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</si>
  <si>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</si>
  <si>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</si>
  <si>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</si>
  <si>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</si>
  <si>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</si>
  <si>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</si>
  <si>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</si>
  <si>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</si>
  <si>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</si>
  <si>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</si>
  <si>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</si>
  <si>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</si>
  <si>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</si>
  <si>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</si>
  <si>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</si>
  <si>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</si>
  <si>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</si>
  <si>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</si>
  <si>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</si>
  <si>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</si>
  <si>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</si>
  <si>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</si>
  <si>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</si>
  <si>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</si>
  <si>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</si>
  <si>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</si>
  <si>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</si>
  <si>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</si>
  <si>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</si>
  <si>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</si>
  <si>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</si>
  <si>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</si>
  <si>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</si>
  <si>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</si>
  <si>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</si>
  <si>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</si>
  <si>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</si>
  <si>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</si>
  <si>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</si>
  <si>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</si>
  <si>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</si>
  <si>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</si>
  <si>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</si>
  <si>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</si>
  <si>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</si>
  <si>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</si>
  <si>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</si>
  <si>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</si>
  <si>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</si>
  <si>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</si>
  <si>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</si>
  <si>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</si>
  <si>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</si>
  <si>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</si>
  <si>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</si>
  <si>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</si>
  <si>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</si>
  <si>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</si>
  <si>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</si>
  <si>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</si>
  <si>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</si>
  <si>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</si>
  <si>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</si>
  <si>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</si>
  <si>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</si>
  <si>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</si>
  <si>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</si>
  <si>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</si>
  <si>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</si>
  <si>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</si>
  <si>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</si>
  <si>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</si>
  <si>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</si>
  <si>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</si>
  <si>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</si>
  <si>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</si>
  <si>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</si>
  <si>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</si>
  <si>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</si>
  <si>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</si>
  <si>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</si>
  <si>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</si>
  <si>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</si>
  <si>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</si>
  <si>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</si>
  <si>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</si>
  <si>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</si>
  <si>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</si>
  <si>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</si>
  <si>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</si>
  <si>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</si>
  <si>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</si>
  <si>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</si>
  <si>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</si>
  <si>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</si>
  <si>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</si>
  <si>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</si>
  <si>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</si>
  <si>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</si>
  <si>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</si>
  <si>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</si>
  <si>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</si>
  <si>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</si>
  <si>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</si>
  <si>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</si>
  <si>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</si>
  <si>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</si>
  <si>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</si>
  <si>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</si>
  <si>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</si>
  <si>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</si>
  <si>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</si>
  <si>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</si>
  <si>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</si>
  <si>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</si>
  <si>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</si>
  <si>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</si>
  <si>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</si>
  <si>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</si>
  <si>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</si>
  <si>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</si>
  <si>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</si>
  <si>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</si>
  <si>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</si>
  <si>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</si>
  <si>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</si>
  <si>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</si>
  <si>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</si>
  <si>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</si>
  <si>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</si>
  <si>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</si>
  <si>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</si>
  <si>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</si>
  <si>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</si>
  <si>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</si>
  <si>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</si>
  <si>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</si>
  <si>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</si>
  <si>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</si>
  <si>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</si>
  <si>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</si>
  <si>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</si>
  <si>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</si>
  <si>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</si>
  <si>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</si>
  <si>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</si>
  <si>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</si>
  <si>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</si>
  <si>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</si>
  <si>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</si>
  <si>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</si>
  <si>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</si>
  <si>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</si>
  <si>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</si>
  <si>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</si>
  <si>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</si>
  <si>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</si>
  <si>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</si>
  <si>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</si>
  <si>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</si>
  <si>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</si>
  <si>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</si>
  <si>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</si>
  <si>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</si>
  <si>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</si>
  <si>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</si>
  <si>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</si>
  <si>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</si>
  <si>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</si>
  <si>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</si>
  <si>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</si>
  <si>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</si>
  <si>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</si>
  <si>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</si>
  <si>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</si>
  <si>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</si>
  <si>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</si>
  <si>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</si>
  <si>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</si>
  <si>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</si>
  <si>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</si>
  <si>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</si>
  <si>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</si>
  <si>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</si>
  <si>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</si>
  <si>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</si>
  <si>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</si>
  <si>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</si>
  <si>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</si>
  <si>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</si>
  <si>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</si>
  <si>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</si>
  <si>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</si>
  <si>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</si>
  <si>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</si>
  <si>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</si>
  <si>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</si>
  <si>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</si>
  <si>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</si>
  <si>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</si>
  <si>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</si>
  <si>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</si>
  <si>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</si>
  <si>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</si>
  <si>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</si>
  <si>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</si>
  <si>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</si>
  <si>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</si>
  <si>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</si>
  <si>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</si>
  <si>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</si>
  <si>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</si>
  <si>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</si>
  <si>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</si>
  <si>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</si>
  <si>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</si>
  <si>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</si>
  <si>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</si>
  <si>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</si>
  <si>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</si>
  <si>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</si>
  <si>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</si>
  <si>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</si>
  <si>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</si>
  <si>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</si>
  <si>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</si>
  <si>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</si>
  <si>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</si>
  <si>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</si>
  <si>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</si>
  <si>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</si>
  <si>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</si>
  <si>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</si>
  <si>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</si>
  <si>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</si>
  <si>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</si>
  <si>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</si>
  <si>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</si>
  <si>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</si>
  <si>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</si>
  <si>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</si>
  <si>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</si>
  <si>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</si>
  <si>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</si>
  <si>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</si>
  <si>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</si>
  <si>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</si>
  <si>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</si>
  <si>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</si>
  <si>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</si>
  <si>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</si>
  <si>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</si>
  <si>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</si>
  <si>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</si>
  <si>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</si>
  <si>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</si>
  <si>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</si>
  <si>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</si>
  <si>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</si>
  <si>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</si>
  <si>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</si>
  <si>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</si>
  <si>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</si>
  <si>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</si>
  <si>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</si>
  <si>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</si>
  <si>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</si>
  <si>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</si>
  <si>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</si>
  <si>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</si>
  <si>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</si>
  <si>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</si>
  <si>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</si>
  <si>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</si>
  <si>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</si>
  <si>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</si>
  <si>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</si>
  <si>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</si>
  <si>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</si>
  <si>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</si>
  <si>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</si>
  <si>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</si>
  <si>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</si>
  <si>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</si>
  <si>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</si>
  <si>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</si>
  <si>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</si>
  <si>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</si>
  <si>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</si>
  <si>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</si>
  <si>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</si>
  <si>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</si>
  <si>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</si>
  <si>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</si>
  <si>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</si>
  <si>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</si>
  <si>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</si>
  <si>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</si>
  <si>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</si>
  <si>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</si>
  <si>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</si>
  <si>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</si>
  <si>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</si>
  <si>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</si>
  <si>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</si>
  <si>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</si>
  <si>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</si>
  <si>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</si>
  <si>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</si>
  <si>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</si>
  <si>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</si>
  <si>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</si>
  <si>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</si>
  <si>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</si>
  <si>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</si>
  <si>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</si>
  <si>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</si>
  <si>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</si>
  <si>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</si>
  <si>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</si>
  <si>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</si>
  <si>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</si>
  <si>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</si>
  <si>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</si>
  <si>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</si>
  <si>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</si>
  <si>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</si>
  <si>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</si>
  <si>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</si>
  <si>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</si>
  <si>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</si>
  <si>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</si>
  <si>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</si>
  <si>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</si>
  <si>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</si>
  <si>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</si>
  <si>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</si>
  <si>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</si>
  <si>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</si>
  <si>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</si>
  <si>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</si>
  <si>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</si>
  <si>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</si>
  <si>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</si>
  <si>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</si>
  <si>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</si>
  <si>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</si>
  <si>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</si>
  <si>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</si>
  <si>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</si>
  <si>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</si>
  <si>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</si>
  <si>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</si>
  <si>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</si>
  <si>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</si>
  <si>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</si>
  <si>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</si>
  <si>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</si>
  <si>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</si>
  <si>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</si>
  <si>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</si>
  <si>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</si>
  <si>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</si>
  <si>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</si>
  <si>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</si>
  <si>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</si>
  <si>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</si>
  <si>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</si>
  <si>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</si>
  <si>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</si>
  <si>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</si>
  <si>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</si>
  <si>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</si>
  <si>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</si>
  <si>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</si>
  <si>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</si>
  <si>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</si>
  <si>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</si>
  <si>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</si>
  <si>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</si>
  <si>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</si>
  <si>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</si>
  <si>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</si>
  <si>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</si>
  <si>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</si>
  <si>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</si>
  <si>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</si>
  <si>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</si>
  <si>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</si>
  <si>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</si>
  <si>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</si>
  <si>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</si>
  <si>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</si>
  <si>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</si>
  <si>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</si>
  <si>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</si>
  <si>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</si>
  <si>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</si>
  <si>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</si>
  <si>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</si>
  <si>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</si>
  <si>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</si>
  <si>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</si>
  <si>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</si>
  <si>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</si>
  <si>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</si>
  <si>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</si>
  <si>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</si>
  <si>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</si>
  <si>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</si>
  <si>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</si>
  <si>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</si>
  <si>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</si>
  <si>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</si>
  <si>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</si>
  <si>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</si>
  <si>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</si>
  <si>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</si>
  <si>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</si>
  <si>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</si>
  <si>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</si>
  <si>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</si>
  <si>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</si>
  <si>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</si>
  <si>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</si>
  <si>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</si>
  <si>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</si>
  <si>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</si>
  <si>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</si>
  <si>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</si>
  <si>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</si>
  <si>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</si>
  <si>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</si>
  <si>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</si>
  <si>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</si>
  <si>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</si>
  <si>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</si>
  <si>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</si>
  <si>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</si>
  <si>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</si>
  <si>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</si>
  <si>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</si>
  <si>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</si>
  <si>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</si>
  <si>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</si>
  <si>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</si>
  <si>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</si>
  <si>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</si>
  <si>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</si>
  <si>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</si>
  <si>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</si>
  <si>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</si>
  <si>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</si>
  <si>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</si>
  <si>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</si>
  <si>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</si>
  <si>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</si>
  <si>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</si>
  <si>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</si>
  <si>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</si>
  <si>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</si>
  <si>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</si>
  <si>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</si>
  <si>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</si>
  <si>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</si>
  <si>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</si>
  <si>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</si>
  <si>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</si>
  <si>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</si>
  <si>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</si>
  <si>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</si>
  <si>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</si>
  <si>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</si>
  <si>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</si>
  <si>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</si>
  <si>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</si>
  <si>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</si>
  <si>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</si>
  <si>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</si>
  <si>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</si>
  <si>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</si>
  <si>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</si>
  <si>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</si>
  <si>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</si>
  <si>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</si>
  <si>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</si>
  <si>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</si>
  <si>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</si>
  <si>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</si>
  <si>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</si>
  <si>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</si>
  <si>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</si>
  <si>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</si>
  <si>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</si>
  <si>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</si>
  <si>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</si>
  <si>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</si>
  <si>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</si>
  <si>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</si>
  <si>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</si>
  <si>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</si>
  <si>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</si>
  <si>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</si>
  <si>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</si>
  <si>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</si>
  <si>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</si>
  <si>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</si>
  <si>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</si>
  <si>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</si>
  <si>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</si>
  <si>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</si>
  <si>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</si>
  <si>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</si>
  <si>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</si>
  <si>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</si>
  <si>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</si>
  <si>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</si>
  <si>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</si>
  <si>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</si>
  <si>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</si>
  <si>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</si>
  <si>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</si>
  <si>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</si>
  <si>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</si>
  <si>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</si>
  <si>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</si>
  <si>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</si>
  <si>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</si>
  <si>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</si>
  <si>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</si>
  <si>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</si>
  <si>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</si>
  <si>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</si>
  <si>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</si>
  <si>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</si>
  <si>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</si>
  <si>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</si>
  <si>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</si>
  <si>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</si>
  <si>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</si>
  <si>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</si>
  <si>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</si>
  <si>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</si>
  <si>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</si>
  <si>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</si>
  <si>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</si>
  <si>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</si>
  <si>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</si>
  <si>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</si>
  <si>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</si>
  <si>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</si>
  <si>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</si>
  <si>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</si>
  <si>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</si>
  <si>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</si>
  <si>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</si>
  <si>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</si>
  <si>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</si>
  <si>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</si>
  <si>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</si>
  <si>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</si>
  <si>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</si>
  <si>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</si>
  <si>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</si>
  <si>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</si>
  <si>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</si>
  <si>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</si>
  <si>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</si>
  <si>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</si>
  <si>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</si>
  <si>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</si>
  <si>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</si>
  <si>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</si>
  <si>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</si>
  <si>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</si>
  <si>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</si>
  <si>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</si>
  <si>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</si>
  <si>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</si>
  <si>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</si>
  <si>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</si>
  <si>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</si>
  <si>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</si>
  <si>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</si>
  <si>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</si>
  <si>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</si>
  <si>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</si>
  <si>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</si>
  <si>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</si>
  <si>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</si>
  <si>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</si>
  <si>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</si>
  <si>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</si>
  <si>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</si>
  <si>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</si>
  <si>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</si>
  <si>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</si>
  <si>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</si>
  <si>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</si>
  <si>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</si>
  <si>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</si>
  <si>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</si>
  <si>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</si>
  <si>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</si>
  <si>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</si>
  <si>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</si>
  <si>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</si>
  <si>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</si>
  <si>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</si>
  <si>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</si>
  <si>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</si>
  <si>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</si>
  <si>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</si>
  <si>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</si>
  <si>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</si>
  <si>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</si>
  <si>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</si>
  <si>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</si>
  <si>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</si>
  <si>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</si>
  <si>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</si>
  <si>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</si>
  <si>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</si>
  <si>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</si>
  <si>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</si>
  <si>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</si>
  <si>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</si>
  <si>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</si>
  <si>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</si>
  <si>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</si>
  <si>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</si>
  <si>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</si>
  <si>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</si>
  <si>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</si>
  <si>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</si>
  <si>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</si>
  <si>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</si>
  <si>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</si>
  <si>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</si>
  <si>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</si>
  <si>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</si>
  <si>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</si>
  <si>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</si>
  <si>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</si>
  <si>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</si>
  <si>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</si>
  <si>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</si>
  <si>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</si>
  <si>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</si>
  <si>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</si>
  <si>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</si>
  <si>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</si>
  <si>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</si>
  <si>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</si>
  <si>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</si>
  <si>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</si>
  <si>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</si>
  <si>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</si>
  <si>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</si>
  <si>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</si>
  <si>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</si>
  <si>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</si>
  <si>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</si>
  <si>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</si>
  <si>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</si>
  <si>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</si>
  <si>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</si>
  <si>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</si>
  <si>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</si>
  <si>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</si>
  <si>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</si>
  <si>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</si>
  <si>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</si>
  <si>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</si>
  <si>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</si>
  <si>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</si>
  <si>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</si>
  <si>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</si>
  <si>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</si>
  <si>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</si>
  <si>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</si>
  <si>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</si>
  <si>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</si>
  <si>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</si>
  <si>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</si>
  <si>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</si>
  <si>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</si>
  <si>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</si>
  <si>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</si>
  <si>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</si>
  <si>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</si>
  <si>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</si>
  <si>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</si>
  <si>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</si>
  <si>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</si>
  <si>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</si>
  <si>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</si>
  <si>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</si>
  <si>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</si>
  <si>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</si>
  <si>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</si>
  <si>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</si>
  <si>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</si>
  <si>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</si>
  <si>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</si>
  <si>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</si>
  <si>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</si>
  <si>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</si>
  <si>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</si>
  <si>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</si>
  <si>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</si>
  <si>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</si>
  <si>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</si>
  <si>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</si>
  <si>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</si>
  <si>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</si>
  <si>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</si>
  <si>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</si>
  <si>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</si>
  <si>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</si>
  <si>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</si>
  <si>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</si>
  <si>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</si>
  <si>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</si>
  <si>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</si>
  <si>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</si>
  <si>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</si>
  <si>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</si>
  <si>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</si>
  <si>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</si>
  <si>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</si>
  <si>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</si>
  <si>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</si>
  <si>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</si>
  <si>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</si>
  <si>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</si>
  <si>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</si>
  <si>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</si>
  <si>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</si>
  <si>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</si>
  <si>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</si>
  <si>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</si>
  <si>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</si>
  <si>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</si>
  <si>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</si>
  <si>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</si>
  <si>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</si>
  <si>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</si>
  <si>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</si>
  <si>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</si>
  <si>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</si>
  <si>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</si>
  <si>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</si>
  <si>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</si>
  <si>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</si>
  <si>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</si>
  <si>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</si>
  <si>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</si>
  <si>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</si>
  <si>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</si>
  <si>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</si>
  <si>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</si>
  <si>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</si>
  <si>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</si>
  <si>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</si>
  <si>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</si>
  <si>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</si>
  <si>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</si>
  <si>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</si>
  <si>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</si>
  <si>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</si>
  <si>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</si>
  <si>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</si>
  <si>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</si>
  <si>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</si>
  <si>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</si>
  <si>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</si>
  <si>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</si>
  <si>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</si>
  <si>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</si>
  <si>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</si>
  <si>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</si>
  <si>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</si>
  <si>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</si>
  <si>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</si>
  <si>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</si>
  <si>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</si>
  <si>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</si>
  <si>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</si>
  <si>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</si>
  <si>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</si>
  <si>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</si>
  <si>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</si>
  <si>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</si>
  <si>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</si>
  <si>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</si>
  <si>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</si>
  <si>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</si>
  <si>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</si>
  <si>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</si>
  <si>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</si>
  <si>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</si>
  <si>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</si>
  <si>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</si>
  <si>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</si>
  <si>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</si>
  <si>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</si>
  <si>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</si>
  <si>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</si>
  <si>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</si>
  <si>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</si>
  <si>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</si>
  <si>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</si>
  <si>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</si>
  <si>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</si>
  <si>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</si>
  <si>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</si>
  <si>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</si>
  <si>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</si>
  <si>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</si>
  <si>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</si>
  <si>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</si>
  <si>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</si>
  <si>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</si>
  <si>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</si>
  <si>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</si>
  <si>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</si>
  <si>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</si>
  <si>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</si>
  <si>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</si>
  <si>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</si>
  <si>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</si>
  <si>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</si>
  <si>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</si>
  <si>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</si>
  <si>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</si>
  <si>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</si>
  <si>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</si>
  <si>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</si>
  <si>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</si>
  <si>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</si>
  <si>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</si>
  <si>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</si>
  <si>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</si>
  <si>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</si>
  <si>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</si>
  <si>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</si>
  <si>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</si>
  <si>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</si>
  <si>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</si>
  <si>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</si>
  <si>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</si>
  <si>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</si>
  <si>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</si>
  <si>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</si>
  <si>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</si>
  <si>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</si>
  <si>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</si>
  <si>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</si>
  <si>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</si>
  <si>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</si>
  <si>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</si>
  <si>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</si>
  <si>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</si>
  <si>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</si>
  <si>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</si>
  <si>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</si>
  <si>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</si>
  <si>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</si>
  <si>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</si>
  <si>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</si>
  <si>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</si>
  <si>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</si>
  <si>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</si>
  <si>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</si>
  <si>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</si>
  <si>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</si>
  <si>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</si>
  <si>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</si>
  <si>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</si>
  <si>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</si>
  <si>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</si>
  <si>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</si>
  <si>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</si>
  <si>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</si>
  <si>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</si>
  <si>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</si>
  <si>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</si>
  <si>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</si>
  <si>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</si>
  <si>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</si>
  <si>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</si>
  <si>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</si>
  <si>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</si>
  <si>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</si>
  <si>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</si>
  <si>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</si>
  <si>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</si>
  <si>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</si>
  <si>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</si>
  <si>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</si>
  <si>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</si>
  <si>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</si>
  <si>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</si>
  <si>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</si>
  <si>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</si>
  <si>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</si>
  <si>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</si>
  <si>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</si>
  <si>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</si>
  <si>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</si>
  <si>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</si>
  <si>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</si>
  <si>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</si>
  <si>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</si>
  <si>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</si>
  <si>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</si>
  <si>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</si>
  <si>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</si>
  <si>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</si>
  <si>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</si>
  <si>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</si>
  <si>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</si>
  <si>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</si>
  <si>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</si>
  <si>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</si>
  <si>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</si>
  <si>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</si>
  <si>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</si>
  <si>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</si>
  <si>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</si>
  <si>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</si>
  <si>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</si>
  <si>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</si>
  <si>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</si>
  <si>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</si>
  <si>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</si>
  <si>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</si>
  <si>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</si>
  <si>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</si>
  <si>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</si>
  <si>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</si>
  <si>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</si>
  <si>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</si>
  <si>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</si>
  <si>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</si>
  <si>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</si>
  <si>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</si>
  <si>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</si>
  <si>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</si>
  <si>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</si>
  <si>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</si>
  <si>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</si>
  <si>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</si>
  <si>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</si>
  <si>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</si>
  <si>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</si>
  <si>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</si>
  <si>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</si>
  <si>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</si>
  <si>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</si>
  <si>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</si>
  <si>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</si>
  <si>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</si>
  <si>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</si>
  <si>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</si>
  <si>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</si>
  <si>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</si>
  <si>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</si>
  <si>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</si>
  <si>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</si>
  <si>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</si>
  <si>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</si>
  <si>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</si>
  <si>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</si>
  <si>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</si>
  <si>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</si>
  <si>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</si>
  <si>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</si>
  <si>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</si>
  <si>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</si>
  <si>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</si>
  <si>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</si>
  <si>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</si>
  <si>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</si>
  <si>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</si>
  <si>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</si>
  <si>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</si>
  <si>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</si>
  <si>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</si>
  <si>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</si>
  <si>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</si>
  <si>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</si>
  <si>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</si>
  <si>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</si>
  <si>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</si>
  <si>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</si>
  <si>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</si>
  <si>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</si>
  <si>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</si>
  <si>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</si>
  <si>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</si>
  <si>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</si>
  <si>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</si>
  <si>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</si>
  <si>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</si>
  <si>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</si>
  <si>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</si>
  <si>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</si>
  <si>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</si>
  <si>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</si>
  <si>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</si>
  <si>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</si>
  <si>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</si>
  <si>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</si>
  <si>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</si>
  <si>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</si>
  <si>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</si>
  <si>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</si>
  <si>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</si>
  <si>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</si>
  <si>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</si>
  <si>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</si>
  <si>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</si>
  <si>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</si>
  <si>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</si>
  <si>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</si>
  <si>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</si>
  <si>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</si>
  <si>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</si>
  <si>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</si>
  <si>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</si>
  <si>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</si>
  <si>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</si>
  <si>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</si>
  <si>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</si>
  <si>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</si>
  <si>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</si>
  <si>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</si>
  <si>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</si>
  <si>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</si>
  <si>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</si>
  <si>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</si>
  <si>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</si>
  <si>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</si>
  <si>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</si>
  <si>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</si>
  <si>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</si>
  <si>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</si>
  <si>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</si>
  <si>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</si>
  <si>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</si>
  <si>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</si>
  <si>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</si>
  <si>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</si>
  <si>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</si>
  <si>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</si>
  <si>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</si>
  <si>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</si>
  <si>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</si>
  <si>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</si>
  <si>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</si>
  <si>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</si>
  <si>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</si>
  <si>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</si>
  <si>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</si>
  <si>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</si>
  <si>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</si>
  <si>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</si>
  <si>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</si>
  <si>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</si>
  <si>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</si>
  <si>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</si>
  <si>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</si>
  <si>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</si>
  <si>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</si>
  <si>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</si>
  <si>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</si>
  <si>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</si>
  <si>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</si>
  <si>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</si>
  <si>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</si>
  <si>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</si>
  <si>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</si>
  <si>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</si>
  <si>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</si>
  <si>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</si>
  <si>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</si>
  <si>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</si>
  <si>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</si>
  <si>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</si>
  <si>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</si>
  <si>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</si>
  <si>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</si>
  <si>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</si>
  <si>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</si>
  <si>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</si>
  <si>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</si>
  <si>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</si>
  <si>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</si>
  <si>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</si>
  <si>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</si>
  <si>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</si>
  <si>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</si>
  <si>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</si>
  <si>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</si>
  <si>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</si>
  <si>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</si>
  <si>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</si>
  <si>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</si>
  <si>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</si>
  <si>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</si>
  <si>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</si>
  <si>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</si>
  <si>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</si>
  <si>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</si>
  <si>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</si>
  <si>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</si>
  <si>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</si>
  <si>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</si>
  <si>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</si>
  <si>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</si>
  <si>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</si>
  <si>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</si>
  <si>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</si>
  <si>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</si>
  <si>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</si>
  <si>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</si>
  <si>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</si>
  <si>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</si>
  <si>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</si>
  <si>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</si>
  <si>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</si>
  <si>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</si>
  <si>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</si>
  <si>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</si>
  <si>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</si>
  <si>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</si>
  <si>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</si>
  <si>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</si>
  <si>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</si>
  <si>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</si>
  <si>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</si>
  <si>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</si>
  <si>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</si>
  <si>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</si>
  <si>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</si>
  <si>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</si>
  <si>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</si>
  <si>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</si>
  <si>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</si>
  <si>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</si>
  <si>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</si>
  <si>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</si>
  <si>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</si>
  <si>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</si>
  <si>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</si>
  <si>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</si>
  <si>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</si>
  <si>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</si>
  <si>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</si>
  <si>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</si>
  <si>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</si>
  <si>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</si>
  <si>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</si>
  <si>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</si>
  <si>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</si>
  <si>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</si>
  <si>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</si>
  <si>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</si>
  <si>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</si>
  <si>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</si>
  <si>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</si>
  <si>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</si>
  <si>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</si>
  <si>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</si>
  <si>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</si>
  <si>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</si>
  <si>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</si>
  <si>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</si>
  <si>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</si>
  <si>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</si>
  <si>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</si>
  <si>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</si>
  <si>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</si>
  <si>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</si>
  <si>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</si>
  <si>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</si>
  <si>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</si>
  <si>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</si>
  <si>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</si>
  <si>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</si>
  <si>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</si>
  <si>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</si>
  <si>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</si>
  <si>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</si>
  <si>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</si>
  <si>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</si>
  <si>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</si>
  <si>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</si>
  <si>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</si>
  <si>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</si>
  <si>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</si>
  <si>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</si>
  <si>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</si>
  <si>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</si>
  <si>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</si>
  <si>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</si>
  <si>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</si>
  <si>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</si>
  <si>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</si>
  <si>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</si>
  <si>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</si>
  <si>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</si>
  <si>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</si>
  <si>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</si>
  <si>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</si>
  <si>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</si>
  <si>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</si>
  <si>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</si>
  <si>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</si>
  <si>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</si>
  <si>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</si>
  <si>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</si>
  <si>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</si>
  <si>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</si>
  <si>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</si>
  <si>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</si>
  <si>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</si>
  <si>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</si>
  <si>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</si>
  <si>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</si>
  <si>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</si>
  <si>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</si>
  <si>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</si>
  <si>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</si>
  <si>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</si>
  <si>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</si>
  <si>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</si>
  <si>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</si>
  <si>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</si>
  <si>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</si>
  <si>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</si>
  <si>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</si>
  <si>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</si>
  <si>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</si>
  <si>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</si>
  <si>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</si>
  <si>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</si>
  <si>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</si>
  <si>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</si>
  <si>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</si>
  <si>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</si>
  <si>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</si>
  <si>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</si>
  <si>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</si>
  <si>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</si>
  <si>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</si>
  <si>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</si>
  <si>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</si>
  <si>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</si>
  <si>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</si>
  <si>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</si>
  <si>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</si>
  <si>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</si>
  <si>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</si>
  <si>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</si>
  <si>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</si>
  <si>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</si>
  <si>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</si>
  <si>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</si>
  <si>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</si>
  <si>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</si>
  <si>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</si>
  <si>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</si>
  <si>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</si>
  <si>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</si>
  <si>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</si>
  <si>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</si>
  <si>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</si>
  <si>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</si>
  <si>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</si>
  <si>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</si>
  <si>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</si>
  <si>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</si>
  <si>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</si>
  <si>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</si>
  <si>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</si>
  <si>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</si>
  <si>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</si>
  <si>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</si>
  <si>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</si>
  <si>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</si>
  <si>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</si>
  <si>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</si>
  <si>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</si>
  <si>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</si>
  <si>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</si>
  <si>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</si>
  <si>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</si>
  <si>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</si>
  <si>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</si>
  <si>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</si>
  <si>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</si>
  <si>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</si>
  <si>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</si>
  <si>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</si>
  <si>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</si>
  <si>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</si>
  <si>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</si>
  <si>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</si>
  <si>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</si>
  <si>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</si>
  <si>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</si>
  <si>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</si>
  <si>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</si>
  <si>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</si>
  <si>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</si>
  <si>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</si>
  <si>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</si>
  <si>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</si>
  <si>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</si>
  <si>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</si>
  <si>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</si>
  <si>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</si>
  <si>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</si>
  <si>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</si>
  <si>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</si>
  <si>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</si>
  <si>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</si>
  <si>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</si>
  <si>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</si>
  <si>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</si>
  <si>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</si>
  <si>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</si>
  <si>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</si>
  <si>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</si>
  <si>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</si>
  <si>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</si>
  <si>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</si>
  <si>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</si>
  <si>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</si>
  <si>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</si>
  <si>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</si>
  <si>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</si>
  <si>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</si>
  <si>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</si>
  <si>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</si>
  <si>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</si>
  <si>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</si>
  <si>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</si>
  <si>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</si>
  <si>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</si>
  <si>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</si>
  <si>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</si>
  <si>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</si>
  <si>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</si>
  <si>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</si>
  <si>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</si>
  <si>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</si>
  <si>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</si>
  <si>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</si>
  <si>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</si>
  <si>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</si>
  <si>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</si>
  <si>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</si>
  <si>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</si>
  <si>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</si>
  <si>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</si>
  <si>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</si>
  <si>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</si>
  <si>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</si>
  <si>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</si>
  <si>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</si>
  <si>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</si>
  <si>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</si>
  <si>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</si>
  <si>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</si>
  <si>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</si>
  <si>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</si>
  <si>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</si>
  <si>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</si>
  <si>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</si>
  <si>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</si>
  <si>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</si>
  <si>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</si>
  <si>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</si>
  <si>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</si>
  <si>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</si>
  <si>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</si>
  <si>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</si>
  <si>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</si>
  <si>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</si>
  <si>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</si>
  <si>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</si>
  <si>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</si>
  <si>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</si>
  <si>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</si>
  <si>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</si>
  <si>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</si>
  <si>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</si>
  <si>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</si>
  <si>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</si>
  <si>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</si>
  <si>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</si>
  <si>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</si>
  <si>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</si>
  <si>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</si>
  <si>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</si>
  <si>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</si>
  <si>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</si>
  <si>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</si>
  <si>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</si>
  <si>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</si>
  <si>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</si>
  <si>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</si>
  <si>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</si>
  <si>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</si>
  <si>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</si>
  <si>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</si>
  <si>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</si>
  <si>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</si>
  <si>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</si>
  <si>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</si>
  <si>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</si>
  <si>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</si>
  <si>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</si>
  <si>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</si>
  <si>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</si>
  <si>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</si>
  <si>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</si>
  <si>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</si>
  <si>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</si>
  <si>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</si>
  <si>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</si>
  <si>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</si>
  <si>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</si>
  <si>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</si>
  <si>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</si>
  <si>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</si>
  <si>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</si>
  <si>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</si>
  <si>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</si>
  <si>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</si>
  <si>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</si>
  <si>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</si>
  <si>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</si>
  <si>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</si>
  <si>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</si>
  <si>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</si>
  <si>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</si>
  <si>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</si>
  <si>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</si>
  <si>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</si>
  <si>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</si>
  <si>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</si>
  <si>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</si>
  <si>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</si>
  <si>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</si>
  <si>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</si>
  <si>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</si>
  <si>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</si>
  <si>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</si>
  <si>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</si>
  <si>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</si>
  <si>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</si>
  <si>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</si>
  <si>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</si>
  <si>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</si>
  <si>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</si>
  <si>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</si>
  <si>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</si>
  <si>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</si>
  <si>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</si>
  <si>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</si>
  <si>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</si>
  <si>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</si>
  <si>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</si>
  <si>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</si>
  <si>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</si>
  <si>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</si>
  <si>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</si>
  <si>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</si>
  <si>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</si>
  <si>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</si>
  <si>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</si>
  <si>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</si>
  <si>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</si>
  <si>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</si>
  <si>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</si>
  <si>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</si>
  <si>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</si>
  <si>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</si>
  <si>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</si>
  <si>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</si>
  <si>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</si>
  <si>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</si>
  <si>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</si>
  <si>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</si>
  <si>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</si>
  <si>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</si>
  <si>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</si>
  <si>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</si>
  <si>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</si>
  <si>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</si>
  <si>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</si>
  <si>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</si>
  <si>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</si>
  <si>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</si>
  <si>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</si>
  <si>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</si>
  <si>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</si>
  <si>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</si>
  <si>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</si>
  <si>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</si>
  <si>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</si>
  <si>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</si>
  <si>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</si>
  <si>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</si>
  <si>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</si>
  <si>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</si>
  <si>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</si>
  <si>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</si>
  <si>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</si>
  <si>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</si>
  <si>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</si>
  <si>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</si>
  <si>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</si>
  <si>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</si>
  <si>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</si>
  <si>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</si>
  <si>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</si>
  <si>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</si>
  <si>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</si>
  <si>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</si>
  <si>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</si>
  <si>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</si>
  <si>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</si>
  <si>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</si>
  <si>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</si>
  <si>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</si>
  <si>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</si>
  <si>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</si>
  <si>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</si>
  <si>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</si>
  <si>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</si>
  <si>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</si>
  <si>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</si>
  <si>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</si>
  <si>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</si>
  <si>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</si>
  <si>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</si>
  <si>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</si>
  <si>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</si>
  <si>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</si>
  <si>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</si>
  <si>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</si>
  <si>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</si>
  <si>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</si>
  <si>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</si>
  <si>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</si>
  <si>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</si>
  <si>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</si>
  <si>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</si>
  <si>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</si>
  <si>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</si>
  <si>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</si>
  <si>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</si>
  <si>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</si>
  <si>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</si>
  <si>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</si>
  <si>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</si>
  <si>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</si>
  <si>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</si>
  <si>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</si>
  <si>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</si>
  <si>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</si>
  <si>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</si>
  <si>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</si>
  <si>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</si>
  <si>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</si>
  <si>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</si>
  <si>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</si>
  <si>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</si>
  <si>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</si>
  <si>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</si>
  <si>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</si>
  <si>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</si>
  <si>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</si>
  <si>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</si>
  <si>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</si>
  <si>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</si>
  <si>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</si>
  <si>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</si>
  <si>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</si>
  <si>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</si>
  <si>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</si>
  <si>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</si>
  <si>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</si>
  <si>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</si>
  <si>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</si>
  <si>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</si>
  <si>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</si>
  <si>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</si>
  <si>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</si>
  <si>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</si>
  <si>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</si>
  <si>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</si>
  <si>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</si>
  <si>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</si>
  <si>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</si>
  <si>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</si>
  <si>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</si>
  <si>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</si>
  <si>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</si>
  <si>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</si>
  <si>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</si>
  <si>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</si>
  <si>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</si>
  <si>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</si>
  <si>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</si>
  <si>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</si>
  <si>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</si>
  <si>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</si>
  <si>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</si>
  <si>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</si>
  <si>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</si>
  <si>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</si>
  <si>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</si>
  <si>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</si>
  <si>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</si>
  <si>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</si>
  <si>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</si>
  <si>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</si>
  <si>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</si>
  <si>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</si>
  <si>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</si>
  <si>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</si>
  <si>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</si>
  <si>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</si>
  <si>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</si>
  <si>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</si>
  <si>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</si>
  <si>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</si>
  <si>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</si>
  <si>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</si>
  <si>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</si>
  <si>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</si>
  <si>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</si>
  <si>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</si>
  <si>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</si>
  <si>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</si>
  <si>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</si>
  <si>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</si>
  <si>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</si>
  <si>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</si>
  <si>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</si>
  <si>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</si>
  <si>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</si>
  <si>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</si>
  <si>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</si>
  <si>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</si>
  <si>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</si>
  <si>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</si>
  <si>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</si>
  <si>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</si>
  <si>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</si>
  <si>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</si>
  <si>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</si>
  <si>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</si>
  <si>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</si>
  <si>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</si>
  <si>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</si>
  <si>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</si>
  <si>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</si>
  <si>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</si>
  <si>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</si>
  <si>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</si>
  <si>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</si>
  <si>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</si>
  <si>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</si>
  <si>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</si>
  <si>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</si>
  <si>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</si>
  <si>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</si>
  <si>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</si>
  <si>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</si>
  <si>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</si>
  <si>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</si>
  <si>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</si>
  <si>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</si>
  <si>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</si>
  <si>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</si>
  <si>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</si>
  <si>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</si>
  <si>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</si>
  <si>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</si>
  <si>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</si>
  <si>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</si>
  <si>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</si>
  <si>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</si>
  <si>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</si>
  <si>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</si>
  <si>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</si>
  <si>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</si>
  <si>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</si>
  <si>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</si>
  <si>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</si>
  <si>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</si>
  <si>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</si>
  <si>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</si>
  <si>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</si>
  <si>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</si>
  <si>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</si>
  <si>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</si>
  <si>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</si>
  <si>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</si>
  <si>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</si>
  <si>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</si>
  <si>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</si>
  <si>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</si>
  <si>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</si>
  <si>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</si>
  <si>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</si>
  <si>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</si>
  <si>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</si>
  <si>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</si>
  <si>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</si>
  <si>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</si>
  <si>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</si>
  <si>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</si>
  <si>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</si>
  <si>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</si>
  <si>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</si>
  <si>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</si>
  <si>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</si>
  <si>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</si>
  <si>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</si>
  <si>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</si>
  <si>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</si>
  <si>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</si>
  <si>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</si>
  <si>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</si>
  <si>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</si>
  <si>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</si>
  <si>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</si>
  <si>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</si>
  <si>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</si>
  <si>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</si>
  <si>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</si>
  <si>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</si>
  <si>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</si>
  <si>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</si>
  <si>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</si>
  <si>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</si>
  <si>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</si>
  <si>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</si>
  <si>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</si>
  <si>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</si>
  <si>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</si>
  <si>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</si>
  <si>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</si>
  <si>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</si>
  <si>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</si>
  <si>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</si>
  <si>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</si>
  <si>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</si>
  <si>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</si>
  <si>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</si>
  <si>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</si>
  <si>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</si>
  <si>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</si>
  <si>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</si>
  <si>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</si>
  <si>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</si>
  <si>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</si>
  <si>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</si>
  <si>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</si>
  <si>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</si>
  <si>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</si>
  <si>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</si>
  <si>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</si>
  <si>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</si>
  <si>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</si>
  <si>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</si>
  <si>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</si>
  <si>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</si>
  <si>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</si>
  <si>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</si>
  <si>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</si>
  <si>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</si>
  <si>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</si>
  <si>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</si>
  <si>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</si>
  <si>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</si>
  <si>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</si>
  <si>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</si>
  <si>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</si>
  <si>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</si>
  <si>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</si>
  <si>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</si>
  <si>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</si>
  <si>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</si>
  <si>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</si>
  <si>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</si>
  <si>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</si>
  <si>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</si>
  <si>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</si>
  <si>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</si>
  <si>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</si>
  <si>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</si>
  <si>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</si>
  <si>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</si>
  <si>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</si>
  <si>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</si>
  <si>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</si>
  <si>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</si>
  <si>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</si>
  <si>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</si>
  <si>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</si>
  <si>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</si>
  <si>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</si>
  <si>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</si>
  <si>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</si>
  <si>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</si>
  <si>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</si>
  <si>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</si>
  <si>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</si>
  <si>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</si>
  <si>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</si>
  <si>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</si>
  <si>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</si>
  <si>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</si>
  <si>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</si>
  <si>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</si>
  <si>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</si>
  <si>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</si>
  <si>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</si>
  <si>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</si>
  <si>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</si>
  <si>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</si>
  <si>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</si>
  <si>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</si>
  <si>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</si>
  <si>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</si>
  <si>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</si>
  <si>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</si>
  <si>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</si>
  <si>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</si>
  <si>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</si>
  <si>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</si>
  <si>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</si>
  <si>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</si>
  <si>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</si>
  <si>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</si>
  <si>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</si>
  <si>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</si>
  <si>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</si>
  <si>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</si>
  <si>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</si>
  <si>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</si>
  <si>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</si>
  <si>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</si>
  <si>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</si>
  <si>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</si>
  <si>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</si>
  <si>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</si>
  <si>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</si>
  <si>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</si>
  <si>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</si>
  <si>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</si>
  <si>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</si>
  <si>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</si>
  <si>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</si>
  <si>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</si>
  <si>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</si>
  <si>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</si>
  <si>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</si>
  <si>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</si>
  <si>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</si>
  <si>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</si>
  <si>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</si>
  <si>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</si>
  <si>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</si>
  <si>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</si>
  <si>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</si>
  <si>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</si>
  <si>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</si>
  <si>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</si>
  <si>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</si>
  <si>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</si>
  <si>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</si>
  <si>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</si>
  <si>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</si>
  <si>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</si>
  <si>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</si>
  <si>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</si>
  <si>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</si>
  <si>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</si>
  <si>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</si>
  <si>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</si>
  <si>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</si>
  <si>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</si>
  <si>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</si>
  <si>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</si>
  <si>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</si>
  <si>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</si>
  <si>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</si>
  <si>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</si>
  <si>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</si>
  <si>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</si>
  <si>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</si>
  <si>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</si>
  <si>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</si>
  <si>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</si>
  <si>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</si>
  <si>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</si>
  <si>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</si>
  <si>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</si>
  <si>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</si>
  <si>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</si>
  <si>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</si>
  <si>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</si>
  <si>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</si>
  <si>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</si>
  <si>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</si>
  <si>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</si>
  <si>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</si>
  <si>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</si>
  <si>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</si>
  <si>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</si>
  <si>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</si>
  <si>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</si>
  <si>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</si>
  <si>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</si>
  <si>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</si>
  <si>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</si>
  <si>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</si>
  <si>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</si>
  <si>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</si>
  <si>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</si>
  <si>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</si>
  <si>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</si>
  <si>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</si>
  <si>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</si>
  <si>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</si>
  <si>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</si>
  <si>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</si>
  <si>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</si>
  <si>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</si>
  <si>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</si>
  <si>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</si>
  <si>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</si>
  <si>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</si>
  <si>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</si>
  <si>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</si>
  <si>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</si>
  <si>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</si>
  <si>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</si>
  <si>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</si>
  <si>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</si>
  <si>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</si>
  <si>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</si>
  <si>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</si>
  <si>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</si>
  <si>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</si>
  <si>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</si>
  <si>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</si>
  <si>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</si>
  <si>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</si>
  <si>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</si>
  <si>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</si>
  <si>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</si>
  <si>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</si>
  <si>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</si>
  <si>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</si>
  <si>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</si>
  <si>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</si>
  <si>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</si>
  <si>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</si>
  <si>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</si>
  <si>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</si>
  <si>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</si>
  <si>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</si>
  <si>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</si>
  <si>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</si>
  <si>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</si>
  <si>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</si>
  <si>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</si>
  <si>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</si>
  <si>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</si>
  <si>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</si>
  <si>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</si>
  <si>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</si>
  <si>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</si>
  <si>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</si>
  <si>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</si>
  <si>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</si>
  <si>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</si>
  <si>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</si>
  <si>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</si>
  <si>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</si>
  <si>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</si>
  <si>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</si>
  <si>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</si>
  <si>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</si>
  <si>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</si>
  <si>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</si>
  <si>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</si>
  <si>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</si>
  <si>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</si>
  <si>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</si>
  <si>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</si>
  <si>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</si>
  <si>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</si>
  <si>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</si>
  <si>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</si>
  <si>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</si>
  <si>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</si>
  <si>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</si>
  <si>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</si>
  <si>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</si>
  <si>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</si>
  <si>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</si>
  <si>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</si>
  <si>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</si>
  <si>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</si>
  <si>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</si>
  <si>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</si>
  <si>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</si>
  <si>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</si>
  <si>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</si>
  <si>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</si>
  <si>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</si>
  <si>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</si>
  <si>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</si>
  <si>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</si>
  <si>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</si>
  <si>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</si>
  <si>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</si>
  <si>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</si>
  <si>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</si>
  <si>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</si>
  <si>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</si>
  <si>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</si>
  <si>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</si>
  <si>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</si>
  <si>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</si>
  <si>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</si>
  <si>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</si>
  <si>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</si>
  <si>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</si>
  <si>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</si>
  <si>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</si>
  <si>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</si>
  <si>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</si>
  <si>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</si>
  <si>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</si>
  <si>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</si>
  <si>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</si>
  <si>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</si>
  <si>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</si>
  <si>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</si>
  <si>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</si>
  <si>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</si>
  <si>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</si>
  <si>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</si>
  <si>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</si>
  <si>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</si>
  <si>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</si>
  <si>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</si>
  <si>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</si>
  <si>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</si>
  <si>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</si>
  <si>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</si>
  <si>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</si>
  <si>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</si>
  <si>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</si>
  <si>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</si>
  <si>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</si>
  <si>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</si>
  <si>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</si>
  <si>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</si>
  <si>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</si>
  <si>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</si>
  <si>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</si>
  <si>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</si>
  <si>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</si>
  <si>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</si>
  <si>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</si>
  <si>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</si>
  <si>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</si>
  <si>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</si>
  <si>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</si>
  <si>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</si>
  <si>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</si>
  <si>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</si>
  <si>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</si>
  <si>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</si>
  <si>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</si>
  <si>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</si>
  <si>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</si>
  <si>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</si>
  <si>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</si>
  <si>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</si>
  <si>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</si>
  <si>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</si>
  <si>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</si>
  <si>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</si>
  <si>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</si>
  <si>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</si>
  <si>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</si>
  <si>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</si>
  <si>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</si>
  <si>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</si>
  <si>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</si>
  <si>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</si>
  <si>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</si>
  <si>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</si>
  <si>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</si>
  <si>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</si>
  <si>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</si>
  <si>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</si>
  <si>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</si>
  <si>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</si>
  <si>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</si>
  <si>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</si>
  <si>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</si>
  <si>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</si>
  <si>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</si>
  <si>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</si>
  <si>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</si>
  <si>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</si>
  <si>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</si>
  <si>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</si>
  <si>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</si>
  <si>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</si>
  <si>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</si>
  <si>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</si>
  <si>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</si>
  <si>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</si>
  <si>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</si>
  <si>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</si>
  <si>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</si>
  <si>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</si>
  <si>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</si>
  <si>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</si>
  <si>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</si>
  <si>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</si>
  <si>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</si>
  <si>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</si>
  <si>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</si>
  <si>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</si>
  <si>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</si>
  <si>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</si>
  <si>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</si>
  <si>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</si>
  <si>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</si>
  <si>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</si>
  <si>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</si>
  <si>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</si>
  <si>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</si>
  <si>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</si>
  <si>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</si>
  <si>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</si>
  <si>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</si>
  <si>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</si>
  <si>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</si>
  <si>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</si>
  <si>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</si>
  <si>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</si>
  <si>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</si>
  <si>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</si>
  <si>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</si>
  <si>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</si>
  <si>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</si>
  <si>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</si>
  <si>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</si>
  <si>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</si>
  <si>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</si>
  <si>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</si>
  <si>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</si>
  <si>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</si>
  <si>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</si>
  <si>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</si>
  <si>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</si>
  <si>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</si>
  <si>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</si>
  <si>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</si>
  <si>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</si>
  <si>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</si>
  <si>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</si>
  <si>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</si>
  <si>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</si>
  <si>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</si>
  <si>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</si>
  <si>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</si>
  <si>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</si>
  <si>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</si>
  <si>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</si>
  <si>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</si>
  <si>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</si>
  <si>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</si>
  <si>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</si>
  <si>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</si>
  <si>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</si>
  <si>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</si>
  <si>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</si>
  <si>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</si>
  <si>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</si>
  <si>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</si>
  <si>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</si>
  <si>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</si>
  <si>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</si>
  <si>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</si>
  <si>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</si>
  <si>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</si>
  <si>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</si>
  <si>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</si>
  <si>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</si>
  <si>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</si>
  <si>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</si>
  <si>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</si>
  <si>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</si>
  <si>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</si>
  <si>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</si>
  <si>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</si>
  <si>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</si>
  <si>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</si>
  <si>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</si>
  <si>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</si>
  <si>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</si>
  <si>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</si>
  <si>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</si>
  <si>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</si>
  <si>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</si>
  <si>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</si>
  <si>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</si>
  <si>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</si>
  <si>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</si>
  <si>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</si>
  <si>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</si>
  <si>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</si>
  <si>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</si>
  <si>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</si>
  <si>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</si>
  <si>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</si>
  <si>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</si>
  <si>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</si>
  <si>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</si>
  <si>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</si>
  <si>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</si>
  <si>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</si>
  <si>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</si>
  <si>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</si>
  <si>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</si>
  <si>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</si>
  <si>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</si>
  <si>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</si>
  <si>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</si>
  <si>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</si>
  <si>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</si>
  <si>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</si>
  <si>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</si>
  <si>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</si>
  <si>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</si>
  <si>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</si>
  <si>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</si>
  <si>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</si>
  <si>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</si>
  <si>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</si>
  <si>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</si>
  <si>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</si>
  <si>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</si>
  <si>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</si>
  <si>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</si>
  <si>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</si>
  <si>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</si>
  <si>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</si>
  <si>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</si>
  <si>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</si>
  <si>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</si>
  <si>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</si>
  <si>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</si>
  <si>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</si>
  <si>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</si>
  <si>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</si>
  <si>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</si>
  <si>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</si>
  <si>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</si>
  <si>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</si>
  <si>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</si>
  <si>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</si>
  <si>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</si>
  <si>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</si>
  <si>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</si>
  <si>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</si>
  <si>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</si>
  <si>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</si>
  <si>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</si>
  <si>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</si>
  <si>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</si>
  <si>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</si>
  <si>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</si>
  <si>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</si>
  <si>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</si>
  <si>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</si>
  <si>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</si>
  <si>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</si>
  <si>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</si>
  <si>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</si>
  <si>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</si>
  <si>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</si>
  <si>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</si>
  <si>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</si>
  <si>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</si>
  <si>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</si>
  <si>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</si>
  <si>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</si>
  <si>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</si>
  <si>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</si>
  <si>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</si>
  <si>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</si>
  <si>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</si>
  <si>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</si>
  <si>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</si>
  <si>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</si>
  <si>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</si>
  <si>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</si>
  <si>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</si>
  <si>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</si>
  <si>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</si>
  <si>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</si>
  <si>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</si>
  <si>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</si>
  <si>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</si>
  <si>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</si>
  <si>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</si>
  <si>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</si>
  <si>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</si>
  <si>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</si>
  <si>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</si>
  <si>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</si>
  <si>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</si>
  <si>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</si>
  <si>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</si>
  <si>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</si>
  <si>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</si>
  <si>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</si>
  <si>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</si>
  <si>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</si>
  <si>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</si>
  <si>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</si>
  <si>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</si>
  <si>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</si>
  <si>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</si>
  <si>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</si>
  <si>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</si>
  <si>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</si>
  <si>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</si>
  <si>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</si>
  <si>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</si>
  <si>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</si>
  <si>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</si>
  <si>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</si>
  <si>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</si>
  <si>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</si>
  <si>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</si>
  <si>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</si>
  <si>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</si>
  <si>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</si>
  <si>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</si>
  <si>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</si>
  <si>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</si>
  <si>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</si>
  <si>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</si>
  <si>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</si>
  <si>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</si>
  <si>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</si>
  <si>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</si>
  <si>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</si>
  <si>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</si>
  <si>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</si>
  <si>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</si>
  <si>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</si>
  <si>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</si>
  <si>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</si>
  <si>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</si>
  <si>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</si>
  <si>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</si>
  <si>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</si>
  <si>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</si>
  <si>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</si>
  <si>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</si>
  <si>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</si>
  <si>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</si>
  <si>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</si>
  <si>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</si>
  <si>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</si>
  <si>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</si>
  <si>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</si>
  <si>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</si>
  <si>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</si>
  <si>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</si>
  <si>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</si>
  <si>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</si>
  <si>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</si>
  <si>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</si>
  <si>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</si>
  <si>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</si>
  <si>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</si>
  <si>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</si>
  <si>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</si>
  <si>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</si>
  <si>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</si>
  <si>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</si>
  <si>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</si>
  <si>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</si>
  <si>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</si>
  <si>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</si>
  <si>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</si>
  <si>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</si>
  <si>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</si>
  <si>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</si>
  <si>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</si>
  <si>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</si>
  <si>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</si>
  <si>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</si>
  <si>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</si>
  <si>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</si>
  <si>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</si>
  <si>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</si>
  <si>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</si>
  <si>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</si>
  <si>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</si>
  <si>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</si>
  <si>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</si>
  <si>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</si>
  <si>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</si>
  <si>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</si>
  <si>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</si>
  <si>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</si>
  <si>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</si>
  <si>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</si>
  <si>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</si>
  <si>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</si>
  <si>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</si>
  <si>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</si>
  <si>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</si>
  <si>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</si>
  <si>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</si>
  <si>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</si>
  <si>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</si>
  <si>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</si>
  <si>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</si>
  <si>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</si>
  <si>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</si>
  <si>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</si>
  <si>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</si>
  <si>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</si>
  <si>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</si>
  <si>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</si>
  <si>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</si>
  <si>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</si>
  <si>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</si>
  <si>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</si>
  <si>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</si>
  <si>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</si>
  <si>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</si>
  <si>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</si>
  <si>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</si>
  <si>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</si>
  <si>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</si>
  <si>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</si>
  <si>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</si>
  <si>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</si>
  <si>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</si>
  <si>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</si>
  <si>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</si>
  <si>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</si>
  <si>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</si>
  <si>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</si>
  <si>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</si>
  <si>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</si>
  <si>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</si>
  <si>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</si>
  <si>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</si>
  <si>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</si>
  <si>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</si>
  <si>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</si>
  <si>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</si>
  <si>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</si>
  <si>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</si>
  <si>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</si>
  <si>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</si>
  <si>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</si>
  <si>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</si>
  <si>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</si>
  <si>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</si>
  <si>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</si>
  <si>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</si>
  <si>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</si>
  <si>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</si>
  <si>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</si>
  <si>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</si>
  <si>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</si>
  <si>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</si>
  <si>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</si>
  <si>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</si>
  <si>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</si>
  <si>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</si>
  <si>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</si>
  <si>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</si>
  <si>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</si>
  <si>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</si>
  <si>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</si>
  <si>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</si>
  <si>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</si>
  <si>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</si>
  <si>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</si>
  <si>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</si>
  <si>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</si>
  <si>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</si>
  <si>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</si>
  <si>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</si>
  <si>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</si>
  <si>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</si>
  <si>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</si>
  <si>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</si>
  <si>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</si>
  <si>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</si>
  <si>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</si>
  <si>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</si>
  <si>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</si>
  <si>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</si>
  <si>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</si>
  <si>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</si>
  <si>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</si>
  <si>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</si>
  <si>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</si>
  <si>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</si>
  <si>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</si>
  <si>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</si>
  <si>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</si>
  <si>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</si>
  <si>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</si>
  <si>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</si>
  <si>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</si>
  <si>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</si>
  <si>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</si>
  <si>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</si>
  <si>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</si>
  <si>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</si>
  <si>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</si>
  <si>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</si>
  <si>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</si>
  <si>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</si>
  <si>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</si>
  <si>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</si>
  <si>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</si>
  <si>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</si>
  <si>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</si>
  <si>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</si>
  <si>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</si>
  <si>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</si>
  <si>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</si>
  <si>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</si>
  <si>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</si>
  <si>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</si>
  <si>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</si>
  <si>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</si>
  <si>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</si>
  <si>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</si>
  <si>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</si>
  <si>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</si>
  <si>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</si>
  <si>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</si>
  <si>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</si>
  <si>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</si>
  <si>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</si>
  <si>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</si>
  <si>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</si>
  <si>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</si>
  <si>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</si>
  <si>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</si>
  <si>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</si>
  <si>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</si>
  <si>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</si>
  <si>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</si>
  <si>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</si>
  <si>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</si>
  <si>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</si>
  <si>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</si>
  <si>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</si>
  <si>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</si>
  <si>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</si>
  <si>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</si>
  <si>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</si>
  <si>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</si>
  <si>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</si>
  <si>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</si>
  <si>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</si>
  <si>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</si>
  <si>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</si>
  <si>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</si>
  <si>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</si>
  <si>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</si>
  <si>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</si>
  <si>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</si>
  <si>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</si>
  <si>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</si>
  <si>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</si>
  <si>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</si>
  <si>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</si>
  <si>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</si>
  <si>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</si>
  <si>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</si>
  <si>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</si>
  <si>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</si>
  <si>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</si>
  <si>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</si>
  <si>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</si>
  <si>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</si>
  <si>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</si>
  <si>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</si>
  <si>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</si>
  <si>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</si>
  <si>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</si>
  <si>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</si>
  <si>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</si>
  <si>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</si>
  <si>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</si>
  <si>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</si>
  <si>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</si>
  <si>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</si>
  <si>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</si>
  <si>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</si>
  <si>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</si>
  <si>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</si>
  <si>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</si>
  <si>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</si>
  <si>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</si>
  <si>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</si>
  <si>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</si>
  <si>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</si>
  <si>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</si>
  <si>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</si>
  <si>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</si>
  <si>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</si>
  <si>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</si>
  <si>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</si>
  <si>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</si>
  <si>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</si>
  <si>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</si>
  <si>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</si>
  <si>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</si>
  <si>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</si>
  <si>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</si>
  <si>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</si>
  <si>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</si>
  <si>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</si>
  <si>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</si>
  <si>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</si>
  <si>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</si>
  <si>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</si>
  <si>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</si>
  <si>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</si>
  <si>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</si>
  <si>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</si>
  <si>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</si>
  <si>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</si>
  <si>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</si>
  <si>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</si>
  <si>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</si>
  <si>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</si>
  <si>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</si>
  <si>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</si>
  <si>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</si>
  <si>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</si>
  <si>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</si>
  <si>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</si>
  <si>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</si>
  <si>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</si>
  <si>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</si>
  <si>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</si>
  <si>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</si>
  <si>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</si>
  <si>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</si>
  <si>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</si>
  <si>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</si>
  <si>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</si>
  <si>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</si>
  <si>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</si>
  <si>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</si>
  <si>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</si>
  <si>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</si>
  <si>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</si>
  <si>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</si>
  <si>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</si>
  <si>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</si>
  <si>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</si>
  <si>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</si>
  <si>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</si>
  <si>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</si>
  <si>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</si>
  <si>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</si>
  <si>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</si>
  <si>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</si>
  <si>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</si>
  <si>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</si>
  <si>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</si>
  <si>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</si>
  <si>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</si>
  <si>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</si>
  <si>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</si>
  <si>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</si>
  <si>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</si>
  <si>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</si>
  <si>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</si>
  <si>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</si>
  <si>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</si>
  <si>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</si>
  <si>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</si>
  <si>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</si>
  <si>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</si>
  <si>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</si>
  <si>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</si>
  <si>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</si>
  <si>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</si>
  <si>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</si>
  <si>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</si>
  <si>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</si>
  <si>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</si>
  <si>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</si>
  <si>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</si>
  <si>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</si>
  <si>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</si>
  <si>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</si>
  <si>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</si>
  <si>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</si>
  <si>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</si>
  <si>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</si>
  <si>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</si>
  <si>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</si>
  <si>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</si>
  <si>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</si>
  <si>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</si>
  <si>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</si>
  <si>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</si>
  <si>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</si>
  <si>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</si>
  <si>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</si>
  <si>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</si>
  <si>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</si>
  <si>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</si>
  <si>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</si>
  <si>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</si>
  <si>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</si>
  <si>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</si>
  <si>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</si>
  <si>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</si>
  <si>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</si>
  <si>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</si>
  <si>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</si>
  <si>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</si>
  <si>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</si>
  <si>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</si>
  <si>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</si>
  <si>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</si>
  <si>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</si>
  <si>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</si>
  <si>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</si>
  <si>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</si>
  <si>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</si>
  <si>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</si>
  <si>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</si>
  <si>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</si>
  <si>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</si>
  <si>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</si>
  <si>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</si>
  <si>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</si>
  <si>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</si>
  <si>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</si>
  <si>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</si>
  <si>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</si>
  <si>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</si>
  <si>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</si>
  <si>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</si>
  <si>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</si>
  <si>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</si>
  <si>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</si>
  <si>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</si>
  <si>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</si>
  <si>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</si>
  <si>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</si>
  <si>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</si>
  <si>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</si>
  <si>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</si>
  <si>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</si>
  <si>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</si>
  <si>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</si>
  <si>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</si>
  <si>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</si>
  <si>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</si>
  <si>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</si>
  <si>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</si>
  <si>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</si>
  <si>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</si>
  <si>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</si>
  <si>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</si>
  <si>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</si>
  <si>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</si>
  <si>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</si>
  <si>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</si>
  <si>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</si>
  <si>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</si>
  <si>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</si>
  <si>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</si>
  <si>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</si>
  <si>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</si>
  <si>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</si>
  <si>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</si>
  <si>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</si>
  <si>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</si>
  <si>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</si>
  <si>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</si>
  <si>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</si>
  <si>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</si>
  <si>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</si>
  <si>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</si>
  <si>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</si>
  <si>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</si>
  <si>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</si>
  <si>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</si>
  <si>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</si>
  <si>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</si>
  <si>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</si>
  <si>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</si>
  <si>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</si>
  <si>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</si>
  <si>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</si>
  <si>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</si>
  <si>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</si>
  <si>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</si>
  <si>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</si>
  <si>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</si>
  <si>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</si>
  <si>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</si>
  <si>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</si>
  <si>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</si>
  <si>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</si>
  <si>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</si>
  <si>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</si>
  <si>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</si>
  <si>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</si>
  <si>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</si>
  <si>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</si>
  <si>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</si>
  <si>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</si>
  <si>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</si>
  <si>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</si>
  <si>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</si>
  <si>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</si>
  <si>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</si>
  <si>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</si>
  <si>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</si>
  <si>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</si>
  <si>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</si>
  <si>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</si>
  <si>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</si>
  <si>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</si>
  <si>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</si>
  <si>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</si>
  <si>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</si>
  <si>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</si>
  <si>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</si>
  <si>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</si>
  <si>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</si>
  <si>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</si>
  <si>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</si>
  <si>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</si>
  <si>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</si>
  <si>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</si>
  <si>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</si>
  <si>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</si>
  <si>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</si>
  <si>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</si>
  <si>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</si>
  <si>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</si>
  <si>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</si>
  <si>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</si>
  <si>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</si>
  <si>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</si>
  <si>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</si>
  <si>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</si>
  <si>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</si>
  <si>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</si>
  <si>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</si>
  <si>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</si>
  <si>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</si>
  <si>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</si>
  <si>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</si>
  <si>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</si>
  <si>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</si>
  <si>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</si>
  <si>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</si>
  <si>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</si>
  <si>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</si>
  <si>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</si>
  <si>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</si>
  <si>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</si>
  <si>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</si>
  <si>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</si>
  <si>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</si>
  <si>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</si>
  <si>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</si>
  <si>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</si>
  <si>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</si>
  <si>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</si>
  <si>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</si>
  <si>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</si>
  <si>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</si>
  <si>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</si>
  <si>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</si>
  <si>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</si>
  <si>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</si>
  <si>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</si>
  <si>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</si>
  <si>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</si>
  <si>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</si>
  <si>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</si>
  <si>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</si>
  <si>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</si>
  <si>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</si>
  <si>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</si>
  <si>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</si>
  <si>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</si>
  <si>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</si>
  <si>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</si>
  <si>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</si>
  <si>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</si>
  <si>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</si>
  <si>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</si>
  <si>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</si>
  <si>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</si>
  <si>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</si>
  <si>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</si>
  <si>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</si>
  <si>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</si>
  <si>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</si>
  <si>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</si>
  <si>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</si>
  <si>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</si>
  <si>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</si>
  <si>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</si>
  <si>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</si>
  <si>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</si>
  <si>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</si>
  <si>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</si>
  <si>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</si>
  <si>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</si>
  <si>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</si>
  <si>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</si>
  <si>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</si>
  <si>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</si>
  <si>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</si>
  <si>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</si>
  <si>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</si>
  <si>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</si>
  <si>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</si>
  <si>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</si>
  <si>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</si>
  <si>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</si>
  <si>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</si>
  <si>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</si>
  <si>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</si>
  <si>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</si>
  <si>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</si>
  <si>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</si>
  <si>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</si>
  <si>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</si>
  <si>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</si>
  <si>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</si>
  <si>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</si>
  <si>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</si>
  <si>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</si>
  <si>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</si>
  <si>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</si>
  <si>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</si>
  <si>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</si>
  <si>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</si>
  <si>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</si>
  <si>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</si>
  <si>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</si>
  <si>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</si>
  <si>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</si>
  <si>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</si>
  <si>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</si>
  <si>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</si>
  <si>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</si>
  <si>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</si>
  <si>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</si>
  <si>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</si>
  <si>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</si>
  <si>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</si>
  <si>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</si>
  <si>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</si>
  <si>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</si>
  <si>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</si>
  <si>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</si>
  <si>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</si>
  <si>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</si>
  <si>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</si>
  <si>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</si>
  <si>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</si>
  <si>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</si>
  <si>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</si>
  <si>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</si>
  <si>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</si>
  <si>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</si>
  <si>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</si>
  <si>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</si>
  <si>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</si>
  <si>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</si>
  <si>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</si>
  <si>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</si>
  <si>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</si>
  <si>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</si>
  <si>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</si>
  <si>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</si>
  <si>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</si>
  <si>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</si>
  <si>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</si>
  <si>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</si>
  <si>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</si>
  <si>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</si>
  <si>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</si>
  <si>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</si>
  <si>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</si>
  <si>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</si>
  <si>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</si>
  <si>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</si>
  <si>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</si>
  <si>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</si>
  <si>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</si>
  <si>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</si>
  <si>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</si>
  <si>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</si>
  <si>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</si>
  <si>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</si>
  <si>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</si>
  <si>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</si>
  <si>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</si>
  <si>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</si>
  <si>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</si>
  <si>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</si>
  <si>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</si>
  <si>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</si>
  <si>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</si>
  <si>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</si>
  <si>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</si>
  <si>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</si>
  <si>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</si>
  <si>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</si>
  <si>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</si>
  <si>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</si>
  <si>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</si>
  <si>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</si>
  <si>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</si>
  <si>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</si>
  <si>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</si>
  <si>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</si>
  <si>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</si>
  <si>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</si>
  <si>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</si>
  <si>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</si>
  <si>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</si>
  <si>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</si>
  <si>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</si>
  <si>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</si>
  <si>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</si>
  <si>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</si>
  <si>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</si>
  <si>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</si>
  <si>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</si>
  <si>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</si>
  <si>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</si>
  <si>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</si>
  <si>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</si>
  <si>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</si>
  <si>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</si>
  <si>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</si>
  <si>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</si>
  <si>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</si>
  <si>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</si>
  <si>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</si>
  <si>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</si>
  <si>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</si>
  <si>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</si>
  <si>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</si>
  <si>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</si>
  <si>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</si>
  <si>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</si>
  <si>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</si>
  <si>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</si>
  <si>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</si>
  <si>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</si>
  <si>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</si>
  <si>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</si>
  <si>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</si>
  <si>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</si>
  <si>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</si>
  <si>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</si>
  <si>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</si>
  <si>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</si>
  <si>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</si>
  <si>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</si>
  <si>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</si>
  <si>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</si>
  <si>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</si>
  <si>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</si>
  <si>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</si>
  <si>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</si>
  <si>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</si>
  <si>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</si>
  <si>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</si>
  <si>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</si>
  <si>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</si>
  <si>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</si>
  <si>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</si>
  <si>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</si>
  <si>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</si>
  <si>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</si>
  <si>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</si>
  <si>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</si>
  <si>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</si>
  <si>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</si>
  <si>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</si>
  <si>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</si>
  <si>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</si>
  <si>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</si>
  <si>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</si>
  <si>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</si>
  <si>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</si>
  <si>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</si>
  <si>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</si>
  <si>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</si>
  <si>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</si>
  <si>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</si>
  <si>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</si>
  <si>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</si>
  <si>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</si>
  <si>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</si>
  <si>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</si>
  <si>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</si>
  <si>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</si>
  <si>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</si>
  <si>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</si>
  <si>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</si>
  <si>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</si>
  <si>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</si>
  <si>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</si>
  <si>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</si>
  <si>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</si>
  <si>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</si>
  <si>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</si>
  <si>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</si>
  <si>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</si>
  <si>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</si>
  <si>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</si>
  <si>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</si>
  <si>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</si>
  <si>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</si>
  <si>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</si>
  <si>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</si>
  <si>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</si>
  <si>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</si>
  <si>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</si>
  <si>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</si>
  <si>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</si>
  <si>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</si>
  <si>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</si>
  <si>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</si>
  <si>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</si>
  <si>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</si>
  <si>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</si>
  <si>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</si>
  <si>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</si>
  <si>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</si>
  <si>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</si>
  <si>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</si>
  <si>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</si>
  <si>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</si>
  <si>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</si>
  <si>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</si>
  <si>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</si>
  <si>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</si>
  <si>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</si>
  <si>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</si>
  <si>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</si>
  <si>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</si>
  <si>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</si>
  <si>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</si>
  <si>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</si>
  <si>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</si>
  <si>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</si>
  <si>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</si>
  <si>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</si>
  <si>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</si>
  <si>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</si>
  <si>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</si>
  <si>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</si>
  <si>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</si>
  <si>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</si>
  <si>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</si>
  <si>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</si>
  <si>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</si>
  <si>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</si>
  <si>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</si>
  <si>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</si>
  <si>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</si>
  <si>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</si>
  <si>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</si>
  <si>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</si>
  <si>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</si>
  <si>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</si>
  <si>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</si>
  <si>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</si>
  <si>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</si>
  <si>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</si>
  <si>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</si>
  <si>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</si>
  <si>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</si>
  <si>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</si>
  <si>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</si>
  <si>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</si>
  <si>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</si>
  <si>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</si>
  <si>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</si>
  <si>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</si>
  <si>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</si>
  <si>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</si>
  <si>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</si>
  <si>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</si>
  <si>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</si>
  <si>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</si>
  <si>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</si>
  <si>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</si>
  <si>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</si>
  <si>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</si>
  <si>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</si>
  <si>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</si>
  <si>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</si>
  <si>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</si>
  <si>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</si>
  <si>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</si>
  <si>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</si>
  <si>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</si>
  <si>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</si>
  <si>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</si>
  <si>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</si>
  <si>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</si>
  <si>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</si>
  <si>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</si>
  <si>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</si>
  <si>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</si>
  <si>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</si>
  <si>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</si>
  <si>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</si>
  <si>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</si>
  <si>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</si>
  <si>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</si>
  <si>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</si>
  <si>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</si>
  <si>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</si>
  <si>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</si>
  <si>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</si>
  <si>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</si>
  <si>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</si>
  <si>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</si>
  <si>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</si>
  <si>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</si>
  <si>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</si>
  <si>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</si>
  <si>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</si>
  <si>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</si>
  <si>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</si>
  <si>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</si>
  <si>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</si>
  <si>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</si>
  <si>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</si>
  <si>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</si>
  <si>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</si>
  <si>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</si>
  <si>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</si>
  <si>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</si>
  <si>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</si>
  <si>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</si>
  <si>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</si>
  <si>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</si>
  <si>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</si>
  <si>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</si>
  <si>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</si>
  <si>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</si>
  <si>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</si>
  <si>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</si>
  <si>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</si>
  <si>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</si>
  <si>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</si>
  <si>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</si>
  <si>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</si>
  <si>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</si>
  <si>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</si>
  <si>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</si>
  <si>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</si>
  <si>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</si>
  <si>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</si>
  <si>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</si>
  <si>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</si>
  <si>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</si>
  <si>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</si>
  <si>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</si>
  <si>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</si>
  <si>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</si>
  <si>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</si>
  <si>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</si>
  <si>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</si>
  <si>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</si>
  <si>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</si>
  <si>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</si>
  <si>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</si>
  <si>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</si>
  <si>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</si>
  <si>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</si>
  <si>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</si>
  <si>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</si>
  <si>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</si>
  <si>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</si>
  <si>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</si>
  <si>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</si>
  <si>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</si>
  <si>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</si>
  <si>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</si>
  <si>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</si>
  <si>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</si>
  <si>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</si>
  <si>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</si>
  <si>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</si>
  <si>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</si>
  <si>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</si>
  <si>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</si>
  <si>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</si>
  <si>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</si>
  <si>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</si>
  <si>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</si>
  <si>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</si>
  <si>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</si>
  <si>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</si>
  <si>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</si>
  <si>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</si>
  <si>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</si>
  <si>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</si>
  <si>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</si>
  <si>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</si>
  <si>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</si>
  <si>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</si>
  <si>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</si>
  <si>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</si>
  <si>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</si>
  <si>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</si>
  <si>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</si>
  <si>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</si>
  <si>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</si>
  <si>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</si>
  <si>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</si>
  <si>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</si>
  <si>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</si>
  <si>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</si>
  <si>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</si>
  <si>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</si>
  <si>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</si>
  <si>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</si>
  <si>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</si>
  <si>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</si>
  <si>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</si>
  <si>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</si>
  <si>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</si>
  <si>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</si>
  <si>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</si>
  <si>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</si>
  <si>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</si>
  <si>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</si>
  <si>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</si>
  <si>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</si>
  <si>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</si>
  <si>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</si>
  <si>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</si>
  <si>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</si>
  <si>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</si>
  <si>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</si>
  <si>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</si>
  <si>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</si>
  <si>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</si>
  <si>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</si>
  <si>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</si>
  <si>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</si>
  <si>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</si>
  <si>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</si>
  <si>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</si>
  <si>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</si>
  <si>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</si>
  <si>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</si>
  <si>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</si>
  <si>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</si>
  <si>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</si>
  <si>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</si>
  <si>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</si>
  <si>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</si>
  <si>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</si>
  <si>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</si>
  <si>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</si>
  <si>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</si>
  <si>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</si>
  <si>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</si>
  <si>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</si>
  <si>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</si>
  <si>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</si>
  <si>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</si>
  <si>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</si>
  <si>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</si>
  <si>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</si>
  <si>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</si>
  <si>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</si>
  <si>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</si>
  <si>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</si>
  <si>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</si>
  <si>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</si>
  <si>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</si>
  <si>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</si>
  <si>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</si>
  <si>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</si>
  <si>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</si>
  <si>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</si>
  <si>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</si>
  <si>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</si>
  <si>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</si>
  <si>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</si>
  <si>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</si>
  <si>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</si>
  <si>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</si>
  <si>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</si>
  <si>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</si>
  <si>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</si>
  <si>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</si>
  <si>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</si>
  <si>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</si>
  <si>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</si>
  <si>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</si>
  <si>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</si>
  <si>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</si>
  <si>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</si>
  <si>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</si>
  <si>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</si>
  <si>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</si>
  <si>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</si>
  <si>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</si>
  <si>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</si>
  <si>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</si>
  <si>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</si>
  <si>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</si>
  <si>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</si>
  <si>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</si>
  <si>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</si>
  <si>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</si>
  <si>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</si>
  <si>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</si>
  <si>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</si>
  <si>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</si>
  <si>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</si>
  <si>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</si>
  <si>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</si>
  <si>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</si>
  <si>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</si>
  <si>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</si>
  <si>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</si>
  <si>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</si>
  <si>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</si>
  <si>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</si>
  <si>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</si>
  <si>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</si>
  <si>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</si>
  <si>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</si>
  <si>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</si>
  <si>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</si>
  <si>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</si>
  <si>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</si>
  <si>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</si>
  <si>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</si>
  <si>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</si>
  <si>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</si>
  <si>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</si>
  <si>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</si>
  <si>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</si>
  <si>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</si>
  <si>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</si>
  <si>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</si>
  <si>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</si>
  <si>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</si>
  <si>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</si>
  <si>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</si>
  <si>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</si>
  <si>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</si>
  <si>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</si>
  <si>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</si>
  <si>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</si>
  <si>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</si>
  <si>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</si>
  <si>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</si>
  <si>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</si>
  <si>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</si>
  <si>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</si>
  <si>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</si>
  <si>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</si>
  <si>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</si>
  <si>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</si>
  <si>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</si>
  <si>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</si>
  <si>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</si>
  <si>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</si>
  <si>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</si>
  <si>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</si>
  <si>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</si>
  <si>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</si>
  <si>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</si>
  <si>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</si>
  <si>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</si>
  <si>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</si>
  <si>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</si>
  <si>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</si>
  <si>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</si>
  <si>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</si>
  <si>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</si>
  <si>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</si>
  <si>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</si>
  <si>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</si>
  <si>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</si>
  <si>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</si>
  <si>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</si>
  <si>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</si>
  <si>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</si>
  <si>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</si>
  <si>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</si>
  <si>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</si>
  <si>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</si>
  <si>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</si>
  <si>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</si>
  <si>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</si>
  <si>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</si>
  <si>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</si>
  <si>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</si>
  <si>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</si>
  <si>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</si>
  <si>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</si>
  <si>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</si>
  <si>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</si>
  <si>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</si>
  <si>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</si>
  <si>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</si>
  <si>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</si>
  <si>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</si>
  <si>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</si>
  <si>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</si>
  <si>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</si>
  <si>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</si>
  <si>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</si>
  <si>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</si>
  <si>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</si>
  <si>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</si>
  <si>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</si>
  <si>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</si>
  <si>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</si>
  <si>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</si>
  <si>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</si>
  <si>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</si>
  <si>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</si>
  <si>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</si>
  <si>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</si>
  <si>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</si>
  <si>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</si>
  <si>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</si>
  <si>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</si>
  <si>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</si>
  <si>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</si>
  <si>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</si>
  <si>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</si>
  <si>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</si>
  <si>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</si>
  <si>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</si>
  <si>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</si>
  <si>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</si>
  <si>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</si>
  <si>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</si>
  <si>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</si>
  <si>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</si>
  <si>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</si>
  <si>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</si>
  <si>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</si>
  <si>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</si>
  <si>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</si>
  <si>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</si>
  <si>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</si>
  <si>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</si>
  <si>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</si>
  <si>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</si>
  <si>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</si>
  <si>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</si>
  <si>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</si>
  <si>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</si>
  <si>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</si>
  <si>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</si>
  <si>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</si>
  <si>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</si>
  <si>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</si>
  <si>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</si>
  <si>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</si>
  <si>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</si>
  <si>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</si>
  <si>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</si>
  <si>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</si>
  <si>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</si>
  <si>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</si>
  <si>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</si>
  <si>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</si>
  <si>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</si>
  <si>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</si>
  <si>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</si>
  <si>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</si>
  <si>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</si>
  <si>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</si>
  <si>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</si>
  <si>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</si>
  <si>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</si>
  <si>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</si>
  <si>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</si>
  <si>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</si>
  <si>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</si>
  <si>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</si>
  <si>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</si>
  <si>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</si>
  <si>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</si>
  <si>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</si>
  <si>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</si>
  <si>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</si>
  <si>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</si>
  <si>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</si>
  <si>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</si>
  <si>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</si>
  <si>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</si>
  <si>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</si>
  <si>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</si>
  <si>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</si>
  <si>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</si>
  <si>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</si>
  <si>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</si>
  <si>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</si>
  <si>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</si>
  <si>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</si>
  <si>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</si>
  <si>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</si>
  <si>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</si>
  <si>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</si>
  <si>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</si>
  <si>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</si>
  <si>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</si>
  <si>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</si>
  <si>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</si>
  <si>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</si>
  <si>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</si>
  <si>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</si>
  <si>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</si>
  <si>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</si>
  <si>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</si>
  <si>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</si>
  <si>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</si>
  <si>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</si>
  <si>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</si>
  <si>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</si>
  <si>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</si>
  <si>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</si>
  <si>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</si>
  <si>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</si>
  <si>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</si>
  <si>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</si>
  <si>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</si>
  <si>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</si>
  <si>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</si>
  <si>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</si>
  <si>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</si>
  <si>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</si>
  <si>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</si>
  <si>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</si>
  <si>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</si>
  <si>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</si>
  <si>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</si>
  <si>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</si>
  <si>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</si>
  <si>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</si>
  <si>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</si>
  <si>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</si>
  <si>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</si>
  <si>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</si>
  <si>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</si>
  <si>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</si>
  <si>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</si>
  <si>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</si>
  <si>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</si>
  <si>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</si>
  <si>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</si>
  <si>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</si>
  <si>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</si>
  <si>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</si>
  <si>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</si>
  <si>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</si>
  <si>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</si>
  <si>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</si>
  <si>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</si>
  <si>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</si>
  <si>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</si>
  <si>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</si>
  <si>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</si>
  <si>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</si>
  <si>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</si>
  <si>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</si>
  <si>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</si>
  <si>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</si>
  <si>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</si>
  <si>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</si>
  <si>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</si>
  <si>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</si>
  <si>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</si>
  <si>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</si>
  <si>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</si>
  <si>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</si>
  <si>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</si>
  <si>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</si>
  <si>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</si>
  <si>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</si>
  <si>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</si>
  <si>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</si>
  <si>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</si>
  <si>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</si>
  <si>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</si>
  <si>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</si>
  <si>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</si>
  <si>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</si>
  <si>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</si>
  <si>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</si>
  <si>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</si>
  <si>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</si>
  <si>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</si>
  <si>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</si>
  <si>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</si>
  <si>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</si>
  <si>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</si>
  <si>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</si>
  <si>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</si>
  <si>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</si>
  <si>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</si>
  <si>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</si>
  <si>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</si>
  <si>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</si>
  <si>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</si>
  <si>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</si>
  <si>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</si>
  <si>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</si>
  <si>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</si>
  <si>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</si>
  <si>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</si>
  <si>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</si>
  <si>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</si>
  <si>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</si>
  <si>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</si>
  <si>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</si>
  <si>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</si>
  <si>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</si>
  <si>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</si>
  <si>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</si>
  <si>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</si>
  <si>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</si>
  <si>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</si>
  <si>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</si>
  <si>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</si>
  <si>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</si>
  <si>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</si>
  <si>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</si>
  <si>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</si>
  <si>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</si>
  <si>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</si>
  <si>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</si>
  <si>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</si>
  <si>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</si>
  <si>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</si>
  <si>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</si>
  <si>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</si>
  <si>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</si>
  <si>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</si>
  <si>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</si>
  <si>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</si>
  <si>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</si>
  <si>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</si>
  <si>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</si>
  <si>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</si>
  <si>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</si>
  <si>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</si>
  <si>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</si>
  <si>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</si>
  <si>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</si>
  <si>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</si>
  <si>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</si>
  <si>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</si>
  <si>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</si>
  <si>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</si>
  <si>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</si>
  <si>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</si>
  <si>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</si>
  <si>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</si>
  <si>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</si>
  <si>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</si>
  <si>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</si>
  <si>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</si>
  <si>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</si>
  <si>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</si>
  <si>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</si>
  <si>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</si>
  <si>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</si>
  <si>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</si>
  <si>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</si>
  <si>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</si>
  <si>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</si>
  <si>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</si>
  <si>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</si>
  <si>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</si>
  <si>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</si>
  <si>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</si>
  <si>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</si>
  <si>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</si>
  <si>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</si>
  <si>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</si>
  <si>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</si>
  <si>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</si>
  <si>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</si>
  <si>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</si>
  <si>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</si>
  <si>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</si>
  <si>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</si>
  <si>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</si>
  <si>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</si>
  <si>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</si>
  <si>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</si>
  <si>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</si>
  <si>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</si>
  <si>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</si>
  <si>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</si>
  <si>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</si>
  <si>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</si>
  <si>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</si>
  <si>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</si>
  <si>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</si>
  <si>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</si>
  <si>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</si>
  <si>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</si>
  <si>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</si>
  <si>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</si>
  <si>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</si>
  <si>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</si>
  <si>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</si>
  <si>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</si>
  <si>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</si>
  <si>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</si>
  <si>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</si>
  <si>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</si>
  <si>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</si>
  <si>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</si>
  <si>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</si>
  <si>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</si>
  <si>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</si>
  <si>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</si>
  <si>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</si>
  <si>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</si>
  <si>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</si>
  <si>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</si>
  <si>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</si>
  <si>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</si>
  <si>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</si>
  <si>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</si>
  <si>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</si>
  <si>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</si>
  <si>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</si>
  <si>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</si>
  <si>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</si>
  <si>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</si>
  <si>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</si>
  <si>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</si>
  <si>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</si>
  <si>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</si>
  <si>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</si>
  <si>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</si>
  <si>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</si>
  <si>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</si>
  <si>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</si>
  <si>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</si>
  <si>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</si>
  <si>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</si>
  <si>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</si>
  <si>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</si>
  <si>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</si>
  <si>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</si>
  <si>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</si>
  <si>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</si>
  <si>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</si>
  <si>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</si>
  <si>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</si>
  <si>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</si>
  <si>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</si>
  <si>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</si>
  <si>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</si>
  <si>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</si>
  <si>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</si>
  <si>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</si>
  <si>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</si>
  <si>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</si>
  <si>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</si>
  <si>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</si>
  <si>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</si>
  <si>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</si>
  <si>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</si>
  <si>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</si>
  <si>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</si>
  <si>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</si>
  <si>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</si>
  <si>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</si>
  <si>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</si>
  <si>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</si>
  <si>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</si>
  <si>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</si>
  <si>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</si>
  <si>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</si>
  <si>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</si>
  <si>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</si>
  <si>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</si>
  <si>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</si>
  <si>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</si>
  <si>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</si>
  <si>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</si>
  <si>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</si>
  <si>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</si>
  <si>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</si>
  <si>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</si>
  <si>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</si>
  <si>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</si>
  <si>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</si>
  <si>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</si>
  <si>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</si>
  <si>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</si>
  <si>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</si>
  <si>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</si>
  <si>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</si>
  <si>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</si>
  <si>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</si>
  <si>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</si>
  <si>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</si>
  <si>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</si>
  <si>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</si>
  <si>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</si>
  <si>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</si>
  <si>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</si>
  <si>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</si>
  <si>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</si>
  <si>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</si>
  <si>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</si>
  <si>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</si>
  <si>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</si>
  <si>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</si>
  <si>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</si>
  <si>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</si>
  <si>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</si>
  <si>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</si>
  <si>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</si>
  <si>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</si>
  <si>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</si>
  <si>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</si>
  <si>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</si>
  <si>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</si>
  <si>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</si>
  <si>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</si>
  <si>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</si>
  <si>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</si>
  <si>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</si>
  <si>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</si>
  <si>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</si>
  <si>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</si>
  <si>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</si>
  <si>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</si>
  <si>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</si>
  <si>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</si>
  <si>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</si>
  <si>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</si>
  <si>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</si>
  <si>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</si>
  <si>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</si>
  <si>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</si>
  <si>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</si>
  <si>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</si>
  <si>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</si>
  <si>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</si>
  <si>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</si>
  <si>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</si>
  <si>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</si>
  <si>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</si>
  <si>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</si>
  <si>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</si>
  <si>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</si>
  <si>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</si>
  <si>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</si>
  <si>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</si>
  <si>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</si>
  <si>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</si>
  <si>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</si>
  <si>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</si>
  <si>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</si>
  <si>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</si>
  <si>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</si>
  <si>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</si>
  <si>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</si>
  <si>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</si>
  <si>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</si>
  <si>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</si>
  <si>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</si>
  <si>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</si>
  <si>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</si>
  <si>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</si>
  <si>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</si>
  <si>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</si>
  <si>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</si>
  <si>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</si>
  <si>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</si>
  <si>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</si>
  <si>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</si>
  <si>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</si>
  <si>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</si>
  <si>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</si>
  <si>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</si>
  <si>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</si>
  <si>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</si>
  <si>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</si>
  <si>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</si>
  <si>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</si>
  <si>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</si>
  <si>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</si>
  <si>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</si>
  <si>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</si>
  <si>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</si>
  <si>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</si>
  <si>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</si>
  <si>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</si>
  <si>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</si>
  <si>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</si>
  <si>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</si>
  <si>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</si>
  <si>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</si>
  <si>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</si>
  <si>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</si>
  <si>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</si>
  <si>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</si>
  <si>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</si>
  <si>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</si>
  <si>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</si>
  <si>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</si>
  <si>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</si>
  <si>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</si>
  <si>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</si>
  <si>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</si>
  <si>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</si>
  <si>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</si>
  <si>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</si>
  <si>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</si>
  <si>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</si>
  <si>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</si>
  <si>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</si>
  <si>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</si>
  <si>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</si>
  <si>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</si>
  <si>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</si>
  <si>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</si>
  <si>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</si>
  <si>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</si>
  <si>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</si>
  <si>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</si>
  <si>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</si>
  <si>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</si>
  <si>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</si>
  <si>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</si>
  <si>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</si>
  <si>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</si>
  <si>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</si>
  <si>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</si>
  <si>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</si>
  <si>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</si>
  <si>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</si>
  <si>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</si>
  <si>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</si>
  <si>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</si>
  <si>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</si>
  <si>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</si>
  <si>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</si>
  <si>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</si>
  <si>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</si>
  <si>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</si>
  <si>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</si>
  <si>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</si>
  <si>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</si>
  <si>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</si>
  <si>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</si>
  <si>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</si>
  <si>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</si>
  <si>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</si>
  <si>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</si>
  <si>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</si>
  <si>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</si>
  <si>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</si>
  <si>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</si>
  <si>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</si>
  <si>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</si>
  <si>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</si>
  <si>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</si>
  <si>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</si>
  <si>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</si>
  <si>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</si>
  <si>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</si>
  <si>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</si>
  <si>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</si>
  <si>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</si>
  <si>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</si>
  <si>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</si>
  <si>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</si>
  <si>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</si>
  <si>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</si>
  <si>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</si>
  <si>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</si>
  <si>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</si>
  <si>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</si>
  <si>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</si>
  <si>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</si>
  <si>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</si>
  <si>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</si>
  <si>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</si>
  <si>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</si>
  <si>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</si>
  <si>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</si>
  <si>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</si>
  <si>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</si>
  <si>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</si>
  <si>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</si>
  <si>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</si>
  <si>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</si>
  <si>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</si>
  <si>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</si>
  <si>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</si>
  <si>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</si>
  <si>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</si>
  <si>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</si>
  <si>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</si>
  <si>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</si>
  <si>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</si>
  <si>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</si>
  <si>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</si>
  <si>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</si>
  <si>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</si>
  <si>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</si>
  <si>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</si>
  <si>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</si>
  <si>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</si>
  <si>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</si>
  <si>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</si>
  <si>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</si>
  <si>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</si>
  <si>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</si>
  <si>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</si>
  <si>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</si>
  <si>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</si>
  <si>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</si>
  <si>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</si>
  <si>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</si>
  <si>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</si>
  <si>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</si>
  <si>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</si>
  <si>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</si>
  <si>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</si>
  <si>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</si>
  <si>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</si>
  <si>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</si>
  <si>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</si>
  <si>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</si>
  <si>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</si>
  <si>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</si>
  <si>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</si>
  <si>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</si>
  <si>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</si>
  <si>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</si>
  <si>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</si>
  <si>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</si>
  <si>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</si>
  <si>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</si>
  <si>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</si>
  <si>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</si>
  <si>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</si>
  <si>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</si>
  <si>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</si>
  <si>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</si>
  <si>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</si>
  <si>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</si>
  <si>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</si>
  <si>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</si>
  <si>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</si>
  <si>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</si>
  <si>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</si>
  <si>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</si>
  <si>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</si>
  <si>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</si>
  <si>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</si>
  <si>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</si>
  <si>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</si>
  <si>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</si>
  <si>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</si>
  <si>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</si>
  <si>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</si>
  <si>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</si>
  <si>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</si>
  <si>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</si>
  <si>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</si>
  <si>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</si>
  <si>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</si>
  <si>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</si>
  <si>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</si>
  <si>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</si>
  <si>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</si>
  <si>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</si>
  <si>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</si>
  <si>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</si>
  <si>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</si>
  <si>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</si>
  <si>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</si>
  <si>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</si>
  <si>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</si>
  <si>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</si>
  <si>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</si>
  <si>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</si>
  <si>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</si>
  <si>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</si>
  <si>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</si>
  <si>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</si>
  <si>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</si>
  <si>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</si>
  <si>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</si>
  <si>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</si>
  <si>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</si>
  <si>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</si>
  <si>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</si>
  <si>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</si>
  <si>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</si>
  <si>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</si>
  <si>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</si>
  <si>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</si>
  <si>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</si>
  <si>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</si>
  <si>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</si>
  <si>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</si>
  <si>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</si>
  <si>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</si>
  <si>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</si>
  <si>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</si>
  <si>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</si>
  <si>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</si>
  <si>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</si>
  <si>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</si>
  <si>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</si>
  <si>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</si>
  <si>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</si>
  <si>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</si>
  <si>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</si>
  <si>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</si>
  <si>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</si>
  <si>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</si>
  <si>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</si>
  <si>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</si>
  <si>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</si>
  <si>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</si>
  <si>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</si>
  <si>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</si>
  <si>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</si>
  <si>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</si>
  <si>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</si>
  <si>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</si>
  <si>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</si>
  <si>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</si>
  <si>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</si>
  <si>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</si>
  <si>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</si>
  <si>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</si>
  <si>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</si>
  <si>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</si>
  <si>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</si>
  <si>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</si>
  <si>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</si>
  <si>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</si>
  <si>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</si>
  <si>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</si>
  <si>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</si>
  <si>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</si>
  <si>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</si>
  <si>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</si>
  <si>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</si>
  <si>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</si>
  <si>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</si>
  <si>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</si>
  <si>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</si>
  <si>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</si>
  <si>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</si>
  <si>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</si>
  <si>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</si>
  <si>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</si>
  <si>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</si>
  <si>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</si>
  <si>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</si>
  <si>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</si>
  <si>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</si>
  <si>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</si>
  <si>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</si>
  <si>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</si>
  <si>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</si>
  <si>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</si>
  <si>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</si>
  <si>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</si>
  <si>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</si>
  <si>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</si>
  <si>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</si>
  <si>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</si>
  <si>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</si>
  <si>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</si>
  <si>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</si>
  <si>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</si>
  <si>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</si>
  <si>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</si>
  <si>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</si>
  <si>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</si>
  <si>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</si>
  <si>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</si>
  <si>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</si>
  <si>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</si>
  <si>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</si>
  <si>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</si>
  <si>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</si>
  <si>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</si>
  <si>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</si>
  <si>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</si>
  <si>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</si>
  <si>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</si>
  <si>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</si>
  <si>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</si>
  <si>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</si>
  <si>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</si>
  <si>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</si>
  <si>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</si>
  <si>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</si>
  <si>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</si>
  <si>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</si>
  <si>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</si>
  <si>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</si>
  <si>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</si>
  <si>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</si>
  <si>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</si>
  <si>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</si>
  <si>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</si>
  <si>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</si>
  <si>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</si>
  <si>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</si>
  <si>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</si>
  <si>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</si>
  <si>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</si>
  <si>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</si>
  <si>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</si>
  <si>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</si>
  <si>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</si>
  <si>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</si>
  <si>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</si>
  <si>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</si>
  <si>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</si>
  <si>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</si>
  <si>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</si>
  <si>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</si>
  <si>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</si>
  <si>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</si>
  <si>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</si>
  <si>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</si>
  <si>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</si>
  <si>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</si>
  <si>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</si>
  <si>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</si>
  <si>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</si>
  <si>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</si>
  <si>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</si>
  <si>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</si>
  <si>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</si>
  <si>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</si>
  <si>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</si>
  <si>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</si>
  <si>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</si>
  <si>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</si>
  <si>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</si>
  <si>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</si>
  <si>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</si>
  <si>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</si>
  <si>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</si>
  <si>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</si>
  <si>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</si>
  <si>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</si>
  <si>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</si>
  <si>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</si>
  <si>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</si>
  <si>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</si>
  <si>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</si>
  <si>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</si>
  <si>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</si>
  <si>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</si>
  <si>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</si>
  <si>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</si>
  <si>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</si>
  <si>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</si>
  <si>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</si>
  <si>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</si>
  <si>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</si>
  <si>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</si>
  <si>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</si>
  <si>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</si>
  <si>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</si>
  <si>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</si>
  <si>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</si>
  <si>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</si>
  <si>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</si>
  <si>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</si>
  <si>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</si>
  <si>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</si>
  <si>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</si>
  <si>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</si>
  <si>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</si>
  <si>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</si>
  <si>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</si>
  <si>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</si>
  <si>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</si>
  <si>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</si>
  <si>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</si>
  <si>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</si>
  <si>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</si>
  <si>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</si>
  <si>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</si>
  <si>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</si>
  <si>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</si>
  <si>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</si>
  <si>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</si>
  <si>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</si>
  <si>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</si>
  <si>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</si>
  <si>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</si>
  <si>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</si>
  <si>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</si>
  <si>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</si>
  <si>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</si>
  <si>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</si>
  <si>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</si>
  <si>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</si>
  <si>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</si>
  <si>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</si>
  <si>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</si>
  <si>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</si>
  <si>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</si>
  <si>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</si>
  <si>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</si>
  <si>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</si>
  <si>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</si>
  <si>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</si>
  <si>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</si>
  <si>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</si>
  <si>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</si>
  <si>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</si>
  <si>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</si>
  <si>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</si>
  <si>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</si>
  <si>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</si>
  <si>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</si>
  <si>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</si>
  <si>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</si>
  <si>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</si>
  <si>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</si>
  <si>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</si>
  <si>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</si>
  <si>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</si>
  <si>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</si>
  <si>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</si>
  <si>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</si>
  <si>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</si>
  <si>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</si>
  <si>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</si>
  <si>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</si>
  <si>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</si>
  <si>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</si>
  <si>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</si>
  <si>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</si>
  <si>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</si>
  <si>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</si>
  <si>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</si>
  <si>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</si>
  <si>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</si>
  <si>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</si>
  <si>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</si>
  <si>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</si>
  <si>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</si>
  <si>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</si>
  <si>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</si>
  <si>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</si>
  <si>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</si>
  <si>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</si>
  <si>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</si>
  <si>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</si>
  <si>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</si>
  <si>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</si>
  <si>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</si>
  <si>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</si>
  <si>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</si>
  <si>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</si>
  <si>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</si>
  <si>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</si>
  <si>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</si>
  <si>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</si>
  <si>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</si>
  <si>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</si>
  <si>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</si>
  <si>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</si>
  <si>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</si>
  <si>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</si>
  <si>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</si>
  <si>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</si>
  <si>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</si>
  <si>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</si>
  <si>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</si>
  <si>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</si>
  <si>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</si>
  <si>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</si>
  <si>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</si>
  <si>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</si>
  <si>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</si>
  <si>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</si>
  <si>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</si>
  <si>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</si>
  <si>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</si>
  <si>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</si>
  <si>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</si>
  <si>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</si>
  <si>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</si>
  <si>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</si>
  <si>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</si>
  <si>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</si>
  <si>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</si>
  <si>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</si>
  <si>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</si>
  <si>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</si>
  <si>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</si>
  <si>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</si>
  <si>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</si>
  <si>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</si>
  <si>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</si>
  <si>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</si>
  <si>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</si>
  <si>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</si>
  <si>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</si>
  <si>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</si>
  <si>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</si>
  <si>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</si>
  <si>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</si>
  <si>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</si>
  <si>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</si>
  <si>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</si>
  <si>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</si>
  <si>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</si>
  <si>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</si>
  <si>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</si>
  <si>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</si>
  <si>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</si>
  <si>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</si>
  <si>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</si>
  <si>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</si>
  <si>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</si>
  <si>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</si>
  <si>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</si>
  <si>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</si>
  <si>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</si>
  <si>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</si>
  <si>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</si>
  <si>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</si>
  <si>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</si>
  <si>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</si>
  <si>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</si>
  <si>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</si>
  <si>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</si>
  <si>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</si>
  <si>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</si>
  <si>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</si>
  <si>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</si>
  <si>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</si>
  <si>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</si>
  <si>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</si>
  <si>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</si>
  <si>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</si>
  <si>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</si>
  <si>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</si>
  <si>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</si>
  <si>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</si>
  <si>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</si>
  <si>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</si>
  <si>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</si>
  <si>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</si>
  <si>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</si>
  <si>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</si>
  <si>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</si>
  <si>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</si>
  <si>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</si>
  <si>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</si>
  <si>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</si>
  <si>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</si>
  <si>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</si>
  <si>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</si>
  <si>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</si>
  <si>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</si>
  <si>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</si>
  <si>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</si>
  <si>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</si>
  <si>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</si>
  <si>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</si>
  <si>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</si>
  <si>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</si>
  <si>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</si>
  <si>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</si>
  <si>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</si>
  <si>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</si>
  <si>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</si>
  <si>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</si>
  <si>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</si>
  <si>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</si>
  <si>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</si>
  <si>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</si>
  <si>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</si>
  <si>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</si>
  <si>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</si>
  <si>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</si>
  <si>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</si>
  <si>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</si>
  <si>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</si>
  <si>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</si>
  <si>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</si>
  <si>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</si>
  <si>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</si>
  <si>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</si>
  <si>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</si>
  <si>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</si>
  <si>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</si>
  <si>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</si>
  <si>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</si>
  <si>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</si>
  <si>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</si>
  <si>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</si>
  <si>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</si>
  <si>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</si>
  <si>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</si>
  <si>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</si>
  <si>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</si>
  <si>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</si>
  <si>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</si>
  <si>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</si>
  <si>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</si>
  <si>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</si>
  <si>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</si>
  <si>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</si>
  <si>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</si>
  <si>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</si>
  <si>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</si>
  <si>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</si>
  <si>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</si>
  <si>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</si>
  <si>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</si>
  <si>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</si>
  <si>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</si>
  <si>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</si>
  <si>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</si>
  <si>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</si>
  <si>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</si>
  <si>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</si>
  <si>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</si>
  <si>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</si>
  <si>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</si>
  <si>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</si>
  <si>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</si>
  <si>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</si>
  <si>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</si>
  <si>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</si>
  <si>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</si>
  <si>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</si>
  <si>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</si>
  <si>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</si>
  <si>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</si>
  <si>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</si>
  <si>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</si>
  <si>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</si>
  <si>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</si>
  <si>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</si>
  <si>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</si>
  <si>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</si>
  <si>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</si>
  <si>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</si>
  <si>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</si>
  <si>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</si>
  <si>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</si>
  <si>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</si>
  <si>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</si>
  <si>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</si>
  <si>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</si>
  <si>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</si>
  <si>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</si>
  <si>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</si>
  <si>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</si>
  <si>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</si>
  <si>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</si>
  <si>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</si>
  <si>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</si>
  <si>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</si>
  <si>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</si>
  <si>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</si>
  <si>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</si>
  <si>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</si>
  <si>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</si>
  <si>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</si>
  <si>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</si>
  <si>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</si>
  <si>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</si>
  <si>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</si>
  <si>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</si>
  <si>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</si>
  <si>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</si>
  <si>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</si>
  <si>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</si>
  <si>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</si>
  <si>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</si>
  <si>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</si>
  <si>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</si>
  <si>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</si>
  <si>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</si>
  <si>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</si>
  <si>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</si>
  <si>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</si>
  <si>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</si>
  <si>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</si>
  <si>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</si>
  <si>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</si>
  <si>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</si>
  <si>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</si>
  <si>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</si>
  <si>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</si>
  <si>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</si>
  <si>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</si>
  <si>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</si>
  <si>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</si>
  <si>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</si>
  <si>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</si>
  <si>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</si>
  <si>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</si>
  <si>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</si>
  <si>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</si>
  <si>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</si>
  <si>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</si>
  <si>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</si>
  <si>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</si>
  <si>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</si>
  <si>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</si>
  <si>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</si>
  <si>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</si>
  <si>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</si>
  <si>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</si>
  <si>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</si>
  <si>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</si>
  <si>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</si>
  <si>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</si>
  <si>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</si>
  <si>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</si>
  <si>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</si>
  <si>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</si>
  <si>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</si>
  <si>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</si>
  <si>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</si>
  <si>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</si>
  <si>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</si>
  <si>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</si>
  <si>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</si>
  <si>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</si>
  <si>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</si>
  <si>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</si>
  <si>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</si>
  <si>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</si>
  <si>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</si>
  <si>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</si>
  <si>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</si>
  <si>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</si>
  <si>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</si>
  <si>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</si>
  <si>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</si>
  <si>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</si>
  <si>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</si>
  <si>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</si>
  <si>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</si>
  <si>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</si>
  <si>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</si>
  <si>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</si>
  <si>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</si>
  <si>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</si>
  <si>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</si>
  <si>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</si>
  <si>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</si>
  <si>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</si>
  <si>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</si>
  <si>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</si>
  <si>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</si>
  <si>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</si>
  <si>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</si>
  <si>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</si>
  <si>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</si>
  <si>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</si>
  <si>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</si>
  <si>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</si>
  <si>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</si>
  <si>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</si>
  <si>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</si>
  <si>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</si>
  <si>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</si>
  <si>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</si>
  <si>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</si>
  <si>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</si>
  <si>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</si>
  <si>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</si>
  <si>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</si>
  <si>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</si>
  <si>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</si>
  <si>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</si>
  <si>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</si>
  <si>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</si>
  <si>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</si>
  <si>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</si>
  <si>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</si>
  <si>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</si>
  <si>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</si>
  <si>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</si>
  <si>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</si>
  <si>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</si>
  <si>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</si>
  <si>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</si>
  <si>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</si>
  <si>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</si>
  <si>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</si>
  <si>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</si>
  <si>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</si>
  <si>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</si>
  <si>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</si>
  <si>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</si>
  <si>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</si>
  <si>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</si>
  <si>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</si>
  <si>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</si>
  <si>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</si>
  <si>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</si>
  <si>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</si>
  <si>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</si>
  <si>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</si>
  <si>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</si>
  <si>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</si>
  <si>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</si>
  <si>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</si>
  <si>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</si>
  <si>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</si>
  <si>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</si>
  <si>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</si>
  <si>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</si>
  <si>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</si>
  <si>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</si>
  <si>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</si>
  <si>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</si>
  <si>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</si>
  <si>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</si>
  <si>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</si>
  <si>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</si>
  <si>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</si>
  <si>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</si>
  <si>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</si>
  <si>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</si>
  <si>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</si>
  <si>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</si>
  <si>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</si>
  <si>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</si>
  <si>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</si>
  <si>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</si>
  <si>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</si>
  <si>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</si>
  <si>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</si>
  <si>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</si>
  <si>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</si>
  <si>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</si>
  <si>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</si>
  <si>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</si>
  <si>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</si>
  <si>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</si>
  <si>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</si>
  <si>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</si>
  <si>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</si>
  <si>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</si>
  <si>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</si>
  <si>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</si>
  <si>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</si>
  <si>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</si>
  <si>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</si>
  <si>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</si>
  <si>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</si>
  <si>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</si>
  <si>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</si>
  <si>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</si>
  <si>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</si>
  <si>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</si>
  <si>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</si>
  <si>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</si>
  <si>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</si>
  <si>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</si>
  <si>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</si>
  <si>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</si>
  <si>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</si>
  <si>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</si>
  <si>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</si>
  <si>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</si>
  <si>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</si>
  <si>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</si>
  <si>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</si>
  <si>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</si>
  <si>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</si>
  <si>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</si>
  <si>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</si>
  <si>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</si>
  <si>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</si>
  <si>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</si>
  <si>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</si>
  <si>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</si>
  <si>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</si>
  <si>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</si>
  <si>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</si>
  <si>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</si>
  <si>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</si>
  <si>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</si>
  <si>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</si>
  <si>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</si>
  <si>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</si>
  <si>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</si>
  <si>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</si>
  <si>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</si>
  <si>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</si>
  <si>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</si>
  <si>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</si>
  <si>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</si>
  <si>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</si>
  <si>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</si>
  <si>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</si>
  <si>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</si>
  <si>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</si>
  <si>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</si>
  <si>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</si>
  <si>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</si>
  <si>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</si>
  <si>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</si>
  <si>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</si>
  <si>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</si>
  <si>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</si>
  <si>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</si>
  <si>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</si>
  <si>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</si>
  <si>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</si>
  <si>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</si>
  <si>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</si>
  <si>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</si>
  <si>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</si>
  <si>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</si>
  <si>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</si>
  <si>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</si>
  <si>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</si>
  <si>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</si>
  <si>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</si>
  <si>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</si>
  <si>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</si>
  <si>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</si>
  <si>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</si>
  <si>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</si>
  <si>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</si>
  <si>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</si>
  <si>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</si>
  <si>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</si>
  <si>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</si>
  <si>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</si>
  <si>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</si>
  <si>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</si>
  <si>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</si>
  <si>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</si>
  <si>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</si>
  <si>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</si>
  <si>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</si>
  <si>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</si>
  <si>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</si>
  <si>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</si>
  <si>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</si>
  <si>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</si>
  <si>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</si>
  <si>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</si>
  <si>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</si>
  <si>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</si>
  <si>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</si>
  <si>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</si>
  <si>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</si>
  <si>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</si>
  <si>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</si>
  <si>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</si>
  <si>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</si>
  <si>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</si>
  <si>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</si>
  <si>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</si>
  <si>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</si>
  <si>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</si>
  <si>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</si>
  <si>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</si>
  <si>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</si>
  <si>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</si>
  <si>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</si>
  <si>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</si>
  <si>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</si>
  <si>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</si>
  <si>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</si>
  <si>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</si>
  <si>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</si>
  <si>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</si>
  <si>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</si>
  <si>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</si>
  <si>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</si>
  <si>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</si>
  <si>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</si>
  <si>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</si>
  <si>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</si>
  <si>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</si>
  <si>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</si>
  <si>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</si>
  <si>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</si>
  <si>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</si>
  <si>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</si>
  <si>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</si>
  <si>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</si>
  <si>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</si>
  <si>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</si>
  <si>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</si>
  <si>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</si>
  <si>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</si>
  <si>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</si>
  <si>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</si>
  <si>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</si>
  <si>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</si>
  <si>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</si>
  <si>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</si>
  <si>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</si>
  <si>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</si>
  <si>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</si>
  <si>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</si>
  <si>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</si>
  <si>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</si>
  <si>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</si>
  <si>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</si>
  <si>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</si>
  <si>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</si>
  <si>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</si>
  <si>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</si>
  <si>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</si>
  <si>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</si>
  <si>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</si>
  <si>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</si>
  <si>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</si>
  <si>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</si>
  <si>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</si>
  <si>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</si>
  <si>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</si>
  <si>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</si>
  <si>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</si>
  <si>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</si>
  <si>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</si>
  <si>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</si>
  <si>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</si>
  <si>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</si>
  <si>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</si>
  <si>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</si>
  <si>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</si>
  <si>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</si>
  <si>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</si>
  <si>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</si>
  <si>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</si>
  <si>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</si>
  <si>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</si>
  <si>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</si>
  <si>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</si>
  <si>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</si>
  <si>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</si>
  <si>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</si>
  <si>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</si>
  <si>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</si>
  <si>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</si>
  <si>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</si>
  <si>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</si>
  <si>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</si>
  <si>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</si>
  <si>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</si>
  <si>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</si>
  <si>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</si>
  <si>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</si>
  <si>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</si>
  <si>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</si>
  <si>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</si>
  <si>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</si>
  <si>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</si>
  <si>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</si>
  <si>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</si>
  <si>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</si>
  <si>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</si>
  <si>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</si>
  <si>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</si>
  <si>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</si>
  <si>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</si>
  <si>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</si>
  <si>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</si>
  <si>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</si>
  <si>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</si>
  <si>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</si>
  <si>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</si>
  <si>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</si>
  <si>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</si>
  <si>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</si>
  <si>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</si>
  <si>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</si>
  <si>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</si>
  <si>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</si>
  <si>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</si>
  <si>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</si>
  <si>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</si>
  <si>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</si>
  <si>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</si>
  <si>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</si>
  <si>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</si>
  <si>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</si>
  <si>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</si>
  <si>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</si>
  <si>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</si>
  <si>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</si>
  <si>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</si>
  <si>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</si>
  <si>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</si>
  <si>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</si>
  <si>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</si>
  <si>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</si>
  <si>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</si>
  <si>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</si>
  <si>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</si>
  <si>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</si>
  <si>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</si>
  <si>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</si>
  <si>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</si>
  <si>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</si>
  <si>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</si>
  <si>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</si>
  <si>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</si>
  <si>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</si>
  <si>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</si>
  <si>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</si>
  <si>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</si>
  <si>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</si>
  <si>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</si>
  <si>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</si>
  <si>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</si>
  <si>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</si>
  <si>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</si>
  <si>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</si>
  <si>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</si>
  <si>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</si>
  <si>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</si>
  <si>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</si>
  <si>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</si>
  <si>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</si>
  <si>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</si>
  <si>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</si>
  <si>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</si>
  <si>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</si>
  <si>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</si>
  <si>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</si>
  <si>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</si>
  <si>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</si>
  <si>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</si>
  <si>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</si>
  <si>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</si>
  <si>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</si>
  <si>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</si>
  <si>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</si>
  <si>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</si>
  <si>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</si>
  <si>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</si>
  <si>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</si>
  <si>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</si>
  <si>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</si>
  <si>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</si>
  <si>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</si>
  <si>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</si>
  <si>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</si>
  <si>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</si>
  <si>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</si>
  <si>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</si>
  <si>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</si>
  <si>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</si>
  <si>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</si>
  <si>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</si>
  <si>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</si>
  <si>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</si>
  <si>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</si>
  <si>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</si>
  <si>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</si>
  <si>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</si>
  <si>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</si>
  <si>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</si>
  <si>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</si>
  <si>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</si>
  <si>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</si>
  <si>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</si>
  <si>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</si>
  <si>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</si>
  <si>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</si>
  <si>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</si>
  <si>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</si>
  <si>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</si>
  <si>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</si>
  <si>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</si>
  <si>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</si>
  <si>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</si>
  <si>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</si>
  <si>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</si>
  <si>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</si>
  <si>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</si>
  <si>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</si>
  <si>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</si>
  <si>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</si>
  <si>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</si>
  <si>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</si>
  <si>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</si>
  <si>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</si>
  <si>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</si>
  <si>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</si>
  <si>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</si>
  <si>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</si>
  <si>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</si>
  <si>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</si>
  <si>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</si>
  <si>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</si>
  <si>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</si>
  <si>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</si>
  <si>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</si>
  <si>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</si>
  <si>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</si>
  <si>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</si>
  <si>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</si>
  <si>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</si>
  <si>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</si>
  <si>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</si>
  <si>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</si>
  <si>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</si>
  <si>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</si>
  <si>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</si>
  <si>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</si>
  <si>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</si>
  <si>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</si>
  <si>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</si>
  <si>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</si>
  <si>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</si>
  <si>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</si>
  <si>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</si>
  <si>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</si>
  <si>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</si>
  <si>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</si>
  <si>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</si>
  <si>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</si>
  <si>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</si>
  <si>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</si>
  <si>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</si>
  <si>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</si>
  <si>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</si>
  <si>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</si>
  <si>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</si>
  <si>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</si>
  <si>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</si>
  <si>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</si>
  <si>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</si>
  <si>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</si>
  <si>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</si>
  <si>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</si>
  <si>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</si>
  <si>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</si>
  <si>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</si>
  <si>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</si>
  <si>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</si>
  <si>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</si>
  <si>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</si>
  <si>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</si>
  <si>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</si>
  <si>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</si>
  <si>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</si>
  <si>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</si>
  <si>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</si>
  <si>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</si>
  <si>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</si>
  <si>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</si>
  <si>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</si>
  <si>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</si>
  <si>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</si>
  <si>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</si>
  <si>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</si>
  <si>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</si>
  <si>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</si>
  <si>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</si>
  <si>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</si>
  <si>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</si>
  <si>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</si>
  <si>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</si>
  <si>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</si>
  <si>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</si>
  <si>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</si>
  <si>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</si>
  <si>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</si>
  <si>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</si>
  <si>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</si>
  <si>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</si>
  <si>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</si>
  <si>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</si>
  <si>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</si>
  <si>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</si>
  <si>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</si>
  <si>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</si>
  <si>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</si>
  <si>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</si>
  <si>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</si>
  <si>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</si>
  <si>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</si>
  <si>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</si>
  <si>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</si>
  <si>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</si>
  <si>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</si>
  <si>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</si>
  <si>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</si>
  <si>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</si>
  <si>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</si>
  <si>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</si>
  <si>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</si>
  <si>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</si>
  <si>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</si>
  <si>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</si>
  <si>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</si>
  <si>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</si>
  <si>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</si>
  <si>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</si>
  <si>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</si>
  <si>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</si>
  <si>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</si>
  <si>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</si>
  <si>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</si>
  <si>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</si>
  <si>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</si>
  <si>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</si>
  <si>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</si>
  <si>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</si>
  <si>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</si>
  <si>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</si>
  <si>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</si>
  <si>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</si>
  <si>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</si>
  <si>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</si>
  <si>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</si>
  <si>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</si>
  <si>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</si>
  <si>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</si>
  <si>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</si>
  <si>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</si>
  <si>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</si>
  <si>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</si>
  <si>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</si>
  <si>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</si>
  <si>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</si>
  <si>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</si>
  <si>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</si>
  <si>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</si>
  <si>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</si>
  <si>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</si>
  <si>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</si>
  <si>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</si>
  <si>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</si>
  <si>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</si>
  <si>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</si>
  <si>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</si>
  <si>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</si>
  <si>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</si>
  <si>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</si>
  <si>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</si>
  <si>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</si>
  <si>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</si>
  <si>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</si>
  <si>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</si>
  <si>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</si>
  <si>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</si>
  <si>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</si>
  <si>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</si>
  <si>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</si>
  <si>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</si>
  <si>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</si>
  <si>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</si>
  <si>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</si>
  <si>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</si>
  <si>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</si>
  <si>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</si>
  <si>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</si>
  <si>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</si>
  <si>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</si>
  <si>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</si>
  <si>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</si>
  <si>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</si>
  <si>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</si>
  <si>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</si>
  <si>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</si>
  <si>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</si>
  <si>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</si>
  <si>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</si>
  <si>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</si>
  <si>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</si>
  <si>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</si>
  <si>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</si>
  <si>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</si>
  <si>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</si>
  <si>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</si>
  <si>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</si>
  <si>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</si>
  <si>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</si>
  <si>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</si>
  <si>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</si>
  <si>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</si>
  <si>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</si>
  <si>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</si>
  <si>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</si>
  <si>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</si>
  <si>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</si>
  <si>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</si>
  <si>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</si>
  <si>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</si>
  <si>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</si>
  <si>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</si>
  <si>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</si>
  <si>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</si>
  <si>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</si>
  <si>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</si>
  <si>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</si>
  <si>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</si>
  <si>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</si>
  <si>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</si>
  <si>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</si>
  <si>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</si>
  <si>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</si>
  <si>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</si>
  <si>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</si>
  <si>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</si>
  <si>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</si>
  <si>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</si>
  <si>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</si>
  <si>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</si>
  <si>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</si>
  <si>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</si>
  <si>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</si>
  <si>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</si>
  <si>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</si>
  <si>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</si>
  <si>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</si>
  <si>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</si>
  <si>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</si>
  <si>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</si>
  <si>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</si>
  <si>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</si>
  <si>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</si>
  <si>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</si>
  <si>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</si>
  <si>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</si>
  <si>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</si>
  <si>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</si>
  <si>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</si>
  <si>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</si>
  <si>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</si>
  <si>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</si>
  <si>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</si>
  <si>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</si>
  <si>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</si>
  <si>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</si>
  <si>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</si>
  <si>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</si>
  <si>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</si>
  <si>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</si>
  <si>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</si>
  <si>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</si>
  <si>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</si>
  <si>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</si>
  <si>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</si>
  <si>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</si>
  <si>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</si>
  <si>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</si>
  <si>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</si>
  <si>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</si>
  <si>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</si>
  <si>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</si>
  <si>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</si>
  <si>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</si>
  <si>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</si>
  <si>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</si>
  <si>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</si>
  <si>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</si>
  <si>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</si>
  <si>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</si>
  <si>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</si>
  <si>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</si>
  <si>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</si>
  <si>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</si>
  <si>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</si>
  <si>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</si>
  <si>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</si>
  <si>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</si>
  <si>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</si>
  <si>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</si>
  <si>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</si>
  <si>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</si>
  <si>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</si>
  <si>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</si>
  <si>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</si>
  <si>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</si>
  <si>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</si>
  <si>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</si>
  <si>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</si>
  <si>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</si>
  <si>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</si>
  <si>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</si>
  <si>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</si>
  <si>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</si>
  <si>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</si>
  <si>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</si>
  <si>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</si>
  <si>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</si>
  <si>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</si>
  <si>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</si>
  <si>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</si>
  <si>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</si>
  <si>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</si>
  <si>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</si>
  <si>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</si>
  <si>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</si>
  <si>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</si>
  <si>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</si>
  <si>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</si>
  <si>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</si>
  <si>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</si>
  <si>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</si>
  <si>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</si>
  <si>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</si>
  <si>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</si>
  <si>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</si>
  <si>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</si>
  <si>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</si>
  <si>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</si>
  <si>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</si>
  <si>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</si>
  <si>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</si>
  <si>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</si>
  <si>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</si>
  <si>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</si>
  <si>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</si>
  <si>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</si>
  <si>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</si>
  <si>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</si>
  <si>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</si>
  <si>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</si>
  <si>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</si>
  <si>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</si>
  <si>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</si>
  <si>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</si>
  <si>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</si>
  <si>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</si>
  <si>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</si>
  <si>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</si>
  <si>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</si>
  <si>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</si>
  <si>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</si>
  <si>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</si>
  <si>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</si>
  <si>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</si>
  <si>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</si>
  <si>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</si>
  <si>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</si>
  <si>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</si>
  <si>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</si>
  <si>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</si>
  <si>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</si>
  <si>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</si>
  <si>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</si>
  <si>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</si>
  <si>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</si>
  <si>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</si>
  <si>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</si>
  <si>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</si>
  <si>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</si>
  <si>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</si>
  <si>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</si>
  <si>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</si>
  <si>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</si>
  <si>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</si>
  <si>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</si>
  <si>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</si>
  <si>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</si>
  <si>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</si>
  <si>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</si>
  <si>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</si>
  <si>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</si>
  <si>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</si>
  <si>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</si>
  <si>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</si>
  <si>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</si>
  <si>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</si>
  <si>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</si>
  <si>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</si>
  <si>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</si>
  <si>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</si>
  <si>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</si>
  <si>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</si>
  <si>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</si>
  <si>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</si>
  <si>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</si>
  <si>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</si>
  <si>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</si>
  <si>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</si>
  <si>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</si>
  <si>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</si>
  <si>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</si>
  <si>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</si>
  <si>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</si>
  <si>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</si>
  <si>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</si>
  <si>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</si>
  <si>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</si>
  <si>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</si>
  <si>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</si>
  <si>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</si>
  <si>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</si>
  <si>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</si>
  <si>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</si>
  <si>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</si>
  <si>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</si>
  <si>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</si>
  <si>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</si>
  <si>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</si>
  <si>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</si>
  <si>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</si>
  <si>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</si>
  <si>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</si>
  <si>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</si>
  <si>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</si>
  <si>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</si>
  <si>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</si>
  <si>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</si>
  <si>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</si>
  <si>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</si>
  <si>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</si>
  <si>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</si>
  <si>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</si>
  <si>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</si>
  <si>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</si>
  <si>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</si>
  <si>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</si>
  <si>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</si>
  <si>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</si>
  <si>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</si>
  <si>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</si>
  <si>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</si>
  <si>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</si>
  <si>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</si>
  <si>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</si>
  <si>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</si>
  <si>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</si>
  <si>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</si>
  <si>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</si>
  <si>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</si>
  <si>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</si>
  <si>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</si>
  <si>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</si>
  <si>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</si>
  <si>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</si>
  <si>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</si>
  <si>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</si>
  <si>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</si>
  <si>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</si>
  <si>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</si>
  <si>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</si>
  <si>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</si>
  <si>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</si>
  <si>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</si>
  <si>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</si>
  <si>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</si>
  <si>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</si>
  <si>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</si>
  <si>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</si>
  <si>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</si>
  <si>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</si>
  <si>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</si>
  <si>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</si>
  <si>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</si>
  <si>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</si>
  <si>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</si>
  <si>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</si>
  <si>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</si>
  <si>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</si>
  <si>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</si>
  <si>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</si>
  <si>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</si>
  <si>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</si>
  <si>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</si>
  <si>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</si>
  <si>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</si>
  <si>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</si>
  <si>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</si>
  <si>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</si>
  <si>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</si>
  <si>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</si>
  <si>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</si>
  <si>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</si>
  <si>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</si>
  <si>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</si>
  <si>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</si>
  <si>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</si>
  <si>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</si>
  <si>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</si>
  <si>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</si>
  <si>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</si>
  <si>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</si>
  <si>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</si>
  <si>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</si>
  <si>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</si>
  <si>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</si>
  <si>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</si>
  <si>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</si>
  <si>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</si>
  <si>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</si>
  <si>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</si>
  <si>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</si>
  <si>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</si>
  <si>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</si>
  <si>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</si>
  <si>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</si>
  <si>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</si>
  <si>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</si>
  <si>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</si>
  <si>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</si>
  <si>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</si>
  <si>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</si>
  <si>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</si>
  <si>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</si>
  <si>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</si>
  <si>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</si>
  <si>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</si>
  <si>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</si>
  <si>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</si>
  <si>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</si>
  <si>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</si>
  <si>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</si>
  <si>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</si>
  <si>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</si>
  <si>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</si>
  <si>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</si>
  <si>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</si>
  <si>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</si>
  <si>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</si>
  <si>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</si>
  <si>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</si>
  <si>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</si>
  <si>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</si>
  <si>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</si>
  <si>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</si>
  <si>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</si>
  <si>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</si>
  <si>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</si>
  <si>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</si>
  <si>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</si>
  <si>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</si>
  <si>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</si>
  <si>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</si>
  <si>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</si>
  <si>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</si>
  <si>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</si>
  <si>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</si>
  <si>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</si>
  <si>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</si>
  <si>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</si>
  <si>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</si>
  <si>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</si>
  <si>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</si>
  <si>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</si>
  <si>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</si>
  <si>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</si>
  <si>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</si>
  <si>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</si>
  <si>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</si>
  <si>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</si>
  <si>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</si>
  <si>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</si>
  <si>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</si>
  <si>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</si>
  <si>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</si>
  <si>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</si>
  <si>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</si>
  <si>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</si>
  <si>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</si>
  <si>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</si>
  <si>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</si>
  <si>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</si>
  <si>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</si>
  <si>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</si>
  <si>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</si>
  <si>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</si>
  <si>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</si>
  <si>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</si>
  <si>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</si>
  <si>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</si>
  <si>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</si>
  <si>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</si>
  <si>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</si>
  <si>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</si>
  <si>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</si>
  <si>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</si>
  <si>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</si>
  <si>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</si>
  <si>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</si>
  <si>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</si>
  <si>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</si>
  <si>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</si>
  <si>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</si>
  <si>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</si>
  <si>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</si>
  <si>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</si>
  <si>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</si>
  <si>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</si>
  <si>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</si>
  <si>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</si>
  <si>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</si>
  <si>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</si>
  <si>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</si>
  <si>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</si>
  <si>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</si>
  <si>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</si>
  <si>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</si>
  <si>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</si>
  <si>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</si>
  <si>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</si>
  <si>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</si>
  <si>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</si>
  <si>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</si>
  <si>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</si>
  <si>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</si>
  <si>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</si>
  <si>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</si>
  <si>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</si>
  <si>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</si>
  <si>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</si>
  <si>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</si>
  <si>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</si>
  <si>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</si>
  <si>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</si>
  <si>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</si>
  <si>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</si>
  <si>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</si>
  <si>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</si>
  <si>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</si>
  <si>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</si>
  <si>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</si>
  <si>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</si>
  <si>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</si>
  <si>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</si>
  <si>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</si>
  <si>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</si>
  <si>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</si>
  <si>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</si>
  <si>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</si>
  <si>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</si>
  <si>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</si>
  <si>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</si>
  <si>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</si>
  <si>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</si>
  <si>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</si>
  <si>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</si>
  <si>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</si>
  <si>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</si>
  <si>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</si>
  <si>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</si>
  <si>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</si>
  <si>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</si>
  <si>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</si>
  <si>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</si>
  <si>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</si>
  <si>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</si>
  <si>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</si>
  <si>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</si>
  <si>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</si>
  <si>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</si>
  <si>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</si>
  <si>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</si>
  <si>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</si>
  <si>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</si>
  <si>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</si>
  <si>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</si>
  <si>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</si>
  <si>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</si>
  <si>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</si>
  <si>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</si>
  <si>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</si>
  <si>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</si>
  <si>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</si>
  <si>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</si>
  <si>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</si>
  <si>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</si>
  <si>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</si>
  <si>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</si>
  <si>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</si>
  <si>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</si>
  <si>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</si>
  <si>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</si>
  <si>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</si>
  <si>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</si>
  <si>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</si>
  <si>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</si>
  <si>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</si>
  <si>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</si>
  <si>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</si>
  <si>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</si>
  <si>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</si>
  <si>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</si>
  <si>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</si>
  <si>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</si>
  <si>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</si>
  <si>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</si>
  <si>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</si>
  <si>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</si>
  <si>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</si>
  <si>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</si>
  <si>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</si>
  <si>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</si>
  <si>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</si>
  <si>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</si>
  <si>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</si>
  <si>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</si>
  <si>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</si>
  <si>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</si>
  <si>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</si>
  <si>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</si>
  <si>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</si>
  <si>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</si>
  <si>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</si>
  <si>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</si>
  <si>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</si>
  <si>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</si>
  <si>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</si>
  <si>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</si>
  <si>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</si>
  <si>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</si>
  <si>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</si>
  <si>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</si>
  <si>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</si>
  <si>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</si>
  <si>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</si>
  <si>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</si>
  <si>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</si>
  <si>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</si>
  <si>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</si>
  <si>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</si>
  <si>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</si>
  <si>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</si>
  <si>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</si>
  <si>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</si>
  <si>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</si>
  <si>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</si>
  <si>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</si>
  <si>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</si>
  <si>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</si>
  <si>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</si>
  <si>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</si>
  <si>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</si>
  <si>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</si>
  <si>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</si>
  <si>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</si>
  <si>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</si>
  <si>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</si>
  <si>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</si>
  <si>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</si>
  <si>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</si>
  <si>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</si>
  <si>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</si>
  <si>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</si>
  <si>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</si>
  <si>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</si>
  <si>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</si>
  <si>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</si>
  <si>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</si>
  <si>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</si>
  <si>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</si>
  <si>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</si>
  <si>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</si>
  <si>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</si>
  <si>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</si>
  <si>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</si>
  <si>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</si>
  <si>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</si>
  <si>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</si>
  <si>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</si>
  <si>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</si>
  <si>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</si>
  <si>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</si>
  <si>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</si>
  <si>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</si>
  <si>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</si>
  <si>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</si>
  <si>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</si>
  <si>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</si>
  <si>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</si>
  <si>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</si>
  <si>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</si>
  <si>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</si>
  <si>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</si>
  <si>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</si>
  <si>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</si>
  <si>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</si>
  <si>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</si>
  <si>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</si>
  <si>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</si>
  <si>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</si>
  <si>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</si>
  <si>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</si>
  <si>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</si>
  <si>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</si>
  <si>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</si>
  <si>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</si>
  <si>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</si>
  <si>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</si>
  <si>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</si>
  <si>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</si>
  <si>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</si>
  <si>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</si>
  <si>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</si>
  <si>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</si>
  <si>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</si>
  <si>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</si>
  <si>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</si>
  <si>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</si>
  <si>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</si>
  <si>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</si>
  <si>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</si>
  <si>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</si>
  <si>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</si>
  <si>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</si>
  <si>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</si>
  <si>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</si>
  <si>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</si>
  <si>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</si>
  <si>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</si>
  <si>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</si>
  <si>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</si>
  <si>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</si>
  <si>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</si>
  <si>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</si>
  <si>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</si>
  <si>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</si>
  <si>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</si>
  <si>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</si>
  <si>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</si>
  <si>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</si>
  <si>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</si>
  <si>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</si>
  <si>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</si>
  <si>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</si>
  <si>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</si>
  <si>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</si>
  <si>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</si>
  <si>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</si>
  <si>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</si>
  <si>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</si>
  <si>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</si>
  <si>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</si>
  <si>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</si>
  <si>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</si>
  <si>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</si>
  <si>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</si>
  <si>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</si>
  <si>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</si>
  <si>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</si>
  <si>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</si>
  <si>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</si>
  <si>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</si>
  <si>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</si>
  <si>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</si>
  <si>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</si>
  <si>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</si>
  <si>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</si>
  <si>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</si>
  <si>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</si>
  <si>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</si>
  <si>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</si>
  <si>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</si>
  <si>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</si>
  <si>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</si>
  <si>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</si>
  <si>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</si>
  <si>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</si>
  <si>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</si>
  <si>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</si>
  <si>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</si>
  <si>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</si>
  <si>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</si>
  <si>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</si>
  <si>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</si>
  <si>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</si>
  <si>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</si>
  <si>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</si>
  <si>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</si>
  <si>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</si>
  <si>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</si>
  <si>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</si>
  <si>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</si>
  <si>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</si>
  <si>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</si>
  <si>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</si>
  <si>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</si>
  <si>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</si>
  <si>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</si>
  <si>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</si>
  <si>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</si>
  <si>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</si>
  <si>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</si>
  <si>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</si>
  <si>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</si>
  <si>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</si>
  <si>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</si>
  <si>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</si>
  <si>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</si>
  <si>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</si>
  <si>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</si>
  <si>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</si>
  <si>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</si>
  <si>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</si>
  <si>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</si>
  <si>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</si>
  <si>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</si>
  <si>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</si>
  <si>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</si>
  <si>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</si>
  <si>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</si>
  <si>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</si>
  <si>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</si>
  <si>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</si>
  <si>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</si>
  <si>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</si>
  <si>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</si>
  <si>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</si>
  <si>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</si>
  <si>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</si>
  <si>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</si>
  <si>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</si>
  <si>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</si>
  <si>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</si>
  <si>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</si>
  <si>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</si>
  <si>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</si>
  <si>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</si>
  <si>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</si>
  <si>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</si>
  <si>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</si>
  <si>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</si>
  <si>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</si>
  <si>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</si>
  <si>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</si>
  <si>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</si>
  <si>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</si>
  <si>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</si>
  <si>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</si>
  <si>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</si>
  <si>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</si>
  <si>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</si>
  <si>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</si>
  <si>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</si>
  <si>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</si>
  <si>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</si>
  <si>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</si>
  <si>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</si>
  <si>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</si>
  <si>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</si>
  <si>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</si>
  <si>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</si>
  <si>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</si>
  <si>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</si>
  <si>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</si>
  <si>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</si>
  <si>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</si>
  <si>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</si>
  <si>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</si>
  <si>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</si>
  <si>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</si>
  <si>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</si>
  <si>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</si>
  <si>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</si>
  <si>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</si>
  <si>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</si>
  <si>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</si>
  <si>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</si>
  <si>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</si>
  <si>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</si>
  <si>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</si>
  <si>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</si>
  <si>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</si>
  <si>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</si>
  <si>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</si>
  <si>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</si>
  <si>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</si>
  <si>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</si>
  <si>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</si>
  <si>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</si>
  <si>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</si>
  <si>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</si>
  <si>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</si>
  <si>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</si>
  <si>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</si>
  <si>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</si>
  <si>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</si>
  <si>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</si>
  <si>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</si>
  <si>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</si>
  <si>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</si>
  <si>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</si>
  <si>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</si>
  <si>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</si>
  <si>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</si>
  <si>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</si>
  <si>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</si>
  <si>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</si>
  <si>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</si>
  <si>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</si>
  <si>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</si>
  <si>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</si>
  <si>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</si>
  <si>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</si>
  <si>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</si>
  <si>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</si>
  <si>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</si>
  <si>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</si>
  <si>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</si>
  <si>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</si>
  <si>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</si>
  <si>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</si>
  <si>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</si>
  <si>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</si>
  <si>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</si>
  <si>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</si>
  <si>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</si>
  <si>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</si>
  <si>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</si>
  <si>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</si>
  <si>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</si>
  <si>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</si>
  <si>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</si>
  <si>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</si>
  <si>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</si>
  <si>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</si>
  <si>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</si>
  <si>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</si>
  <si>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</si>
  <si>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</si>
  <si>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</si>
  <si>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</si>
  <si>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</si>
  <si>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</si>
  <si>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</si>
  <si>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</si>
  <si>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</si>
  <si>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</si>
  <si>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</si>
  <si>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</si>
  <si>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</si>
  <si>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</si>
  <si>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</si>
  <si>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</si>
  <si>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</si>
  <si>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</si>
  <si>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</si>
  <si>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</si>
  <si>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</si>
  <si>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</si>
  <si>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</si>
  <si>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</si>
  <si>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</si>
  <si>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</si>
  <si>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</si>
  <si>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</si>
  <si>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</si>
  <si>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</si>
  <si>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</si>
  <si>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</si>
  <si>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</si>
  <si>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</si>
  <si>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</si>
  <si>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</si>
  <si>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</si>
  <si>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</si>
  <si>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</si>
  <si>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</si>
  <si>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</si>
  <si>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</si>
  <si>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</si>
  <si>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</si>
  <si>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</si>
  <si>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</si>
  <si>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</si>
  <si>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</si>
  <si>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</si>
  <si>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</si>
  <si>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</si>
  <si>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</si>
  <si>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</si>
  <si>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</si>
  <si>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</si>
  <si>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</si>
  <si>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</si>
  <si>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</si>
  <si>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</si>
  <si>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</si>
  <si>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</si>
  <si>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</si>
  <si>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</si>
  <si>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</si>
  <si>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</si>
  <si>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</si>
  <si>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</si>
  <si>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</si>
  <si>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</si>
  <si>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</si>
  <si>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</si>
  <si>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</si>
  <si>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</si>
  <si>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</si>
  <si>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</si>
  <si>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</si>
  <si>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</si>
  <si>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</si>
  <si>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</si>
  <si>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</si>
  <si>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</si>
  <si>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</si>
  <si>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</si>
  <si>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</si>
  <si>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</si>
  <si>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</si>
  <si>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</si>
  <si>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</si>
  <si>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</si>
  <si>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</si>
  <si>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</si>
  <si>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</si>
  <si>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</si>
  <si>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</si>
  <si>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</si>
  <si>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</si>
  <si>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</si>
  <si>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</si>
  <si>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</si>
  <si>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</si>
  <si>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</si>
  <si>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</si>
  <si>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</si>
  <si>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</si>
  <si>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</si>
  <si>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</si>
  <si>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</si>
  <si>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</si>
  <si>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</si>
  <si>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</si>
  <si>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</si>
  <si>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</si>
  <si>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</si>
  <si>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</si>
  <si>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</si>
  <si>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</si>
  <si>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</si>
  <si>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</si>
  <si>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</si>
  <si>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</si>
  <si>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</si>
  <si>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</si>
  <si>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</si>
  <si>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</si>
  <si>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</si>
  <si>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</si>
  <si>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</si>
  <si>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</si>
  <si>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</si>
  <si>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</si>
  <si>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</si>
  <si>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</si>
  <si>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</si>
  <si>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</si>
  <si>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</si>
  <si>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</si>
  <si>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</si>
  <si>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</si>
  <si>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</si>
  <si>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</si>
  <si>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</si>
  <si>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</si>
  <si>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</si>
  <si>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</si>
  <si>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</si>
  <si>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</si>
  <si>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</si>
  <si>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</si>
  <si>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</si>
  <si>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</si>
  <si>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</si>
  <si>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</si>
  <si>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</si>
  <si>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</si>
  <si>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</si>
  <si>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</si>
  <si>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</si>
  <si>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</si>
  <si>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</si>
  <si>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</si>
  <si>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</si>
  <si>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</si>
  <si>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</si>
  <si>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</si>
  <si>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</si>
  <si>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</si>
  <si>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</si>
  <si>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</si>
  <si>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</si>
  <si>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</si>
  <si>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</si>
  <si>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</si>
  <si>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</si>
  <si>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</si>
  <si>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</si>
  <si>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</si>
  <si>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</si>
  <si>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</si>
  <si>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</si>
  <si>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</si>
  <si>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</si>
  <si>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</si>
  <si>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</si>
  <si>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</si>
  <si>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</si>
  <si>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</si>
  <si>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</si>
  <si>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</si>
  <si>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</si>
  <si>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</si>
  <si>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</si>
  <si>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</si>
  <si>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</si>
  <si>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</si>
  <si>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</si>
  <si>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</si>
  <si>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</si>
  <si>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</si>
  <si>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</si>
  <si>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</si>
  <si>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</si>
  <si>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</si>
  <si>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</si>
  <si>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</si>
  <si>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</si>
  <si>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</si>
  <si>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</si>
  <si>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</si>
  <si>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</si>
  <si>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</si>
  <si>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</si>
  <si>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</si>
  <si>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</si>
  <si>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</si>
  <si>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</si>
  <si>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</si>
  <si>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</si>
  <si>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</si>
  <si>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</si>
  <si>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</si>
  <si>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</si>
  <si>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</si>
  <si>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</si>
  <si>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</si>
  <si>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</si>
  <si>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</si>
  <si>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</si>
  <si>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</si>
  <si>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</si>
  <si>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</si>
  <si>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</si>
  <si>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</si>
  <si>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</si>
  <si>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</si>
  <si>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</si>
  <si>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</si>
  <si>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</si>
  <si>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</si>
  <si>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</si>
  <si>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</si>
  <si>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</si>
  <si>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</si>
  <si>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</si>
  <si>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</si>
  <si>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</si>
  <si>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</si>
  <si>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</si>
  <si>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</si>
  <si>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</si>
  <si>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</si>
  <si>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</si>
  <si>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</si>
  <si>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</si>
  <si>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</si>
  <si>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</si>
  <si>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</si>
  <si>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</si>
  <si>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</si>
  <si>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</si>
  <si>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</si>
  <si>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</si>
  <si>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</si>
  <si>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</si>
  <si>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</si>
  <si>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</si>
  <si>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</si>
  <si>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</si>
  <si>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</si>
  <si>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</si>
  <si>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</si>
  <si>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</si>
  <si>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</si>
  <si>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</si>
  <si>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</si>
  <si>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</si>
  <si>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</si>
  <si>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</si>
  <si>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</si>
  <si>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</si>
  <si>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</si>
  <si>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</si>
  <si>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</si>
  <si>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</si>
  <si>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</si>
  <si>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</si>
  <si>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</si>
  <si>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</si>
  <si>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</si>
  <si>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</si>
  <si>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</si>
  <si>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</si>
  <si>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</si>
  <si>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</si>
  <si>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</si>
  <si>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</si>
  <si>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</si>
  <si>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</si>
  <si>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</si>
  <si>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</si>
  <si>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</si>
  <si>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</si>
  <si>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</si>
  <si>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</si>
  <si>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</si>
  <si>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</si>
  <si>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</si>
  <si>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</si>
  <si>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</si>
  <si>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</si>
  <si>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</si>
  <si>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</si>
  <si>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</si>
  <si>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</si>
  <si>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</si>
  <si>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</si>
  <si>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</si>
  <si>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</si>
  <si>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</si>
  <si>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</si>
  <si>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</si>
  <si>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</si>
  <si>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</si>
  <si>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</si>
  <si>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</si>
  <si>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</si>
  <si>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</si>
  <si>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</si>
  <si>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</si>
  <si>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</si>
  <si>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</si>
  <si>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</si>
  <si>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</si>
  <si>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</si>
  <si>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</si>
  <si>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</si>
  <si>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</si>
  <si>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</si>
  <si>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</si>
  <si>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</si>
  <si>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</si>
  <si>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</si>
  <si>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</si>
  <si>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</si>
  <si>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</si>
  <si>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</si>
  <si>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</si>
  <si>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</si>
  <si>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</si>
  <si>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</si>
  <si>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</si>
  <si>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</si>
  <si>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</si>
  <si>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</si>
  <si>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</si>
  <si>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</si>
  <si>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</si>
  <si>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</si>
  <si>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</si>
  <si>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</si>
  <si>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</si>
  <si>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</si>
  <si>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</si>
  <si>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</si>
  <si>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</si>
  <si>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</si>
  <si>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</si>
  <si>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</si>
  <si>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</si>
  <si>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</si>
  <si>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</si>
  <si>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</si>
  <si>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</si>
  <si>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</si>
  <si>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</si>
  <si>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</si>
  <si>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</si>
  <si>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</si>
  <si>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</si>
  <si>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</si>
  <si>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</si>
  <si>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</si>
  <si>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</si>
  <si>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</si>
  <si>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</si>
  <si>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</si>
  <si>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</si>
  <si>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</si>
  <si>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</si>
  <si>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</si>
  <si>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</si>
  <si>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</si>
  <si>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</si>
  <si>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</si>
  <si>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</si>
  <si>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</si>
  <si>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</si>
  <si>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</si>
  <si>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</si>
  <si>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</si>
  <si>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</si>
  <si>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</si>
  <si>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</si>
  <si>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</si>
  <si>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</si>
  <si>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</si>
  <si>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</si>
  <si>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</si>
  <si>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</si>
  <si>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</si>
  <si>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</si>
  <si>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</si>
  <si>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</si>
  <si>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</si>
  <si>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</si>
  <si>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</si>
  <si>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</si>
  <si>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</si>
  <si>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</si>
  <si>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</si>
  <si>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</si>
  <si>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</si>
  <si>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</si>
  <si>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</si>
  <si>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</si>
  <si>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</si>
  <si>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</si>
  <si>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</si>
  <si>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</si>
  <si>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</si>
  <si>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</si>
  <si>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</si>
  <si>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</si>
  <si>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</si>
  <si>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</si>
  <si>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</si>
  <si>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</si>
  <si>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</si>
  <si>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</si>
  <si>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</si>
  <si>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</si>
  <si>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</si>
  <si>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</si>
  <si>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</si>
  <si>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</si>
  <si>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</si>
  <si>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</si>
  <si>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</si>
  <si>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</si>
  <si>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</si>
  <si>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</si>
  <si>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</si>
  <si>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</si>
  <si>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</si>
  <si>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</si>
  <si>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</si>
  <si>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</si>
  <si>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</si>
  <si>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</si>
  <si>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</si>
  <si>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</si>
  <si>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</si>
  <si>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</si>
  <si>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</si>
  <si>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</si>
  <si>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</si>
  <si>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</si>
  <si>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</si>
  <si>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</si>
  <si>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</si>
  <si>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</si>
  <si>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</si>
  <si>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</si>
  <si>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</si>
  <si>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</si>
  <si>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</si>
  <si>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</si>
  <si>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</si>
  <si>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</si>
  <si>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</si>
  <si>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</si>
  <si>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</si>
  <si>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</si>
  <si>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</si>
  <si>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</si>
  <si>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</si>
  <si>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</si>
  <si>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</si>
  <si>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</si>
  <si>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</si>
  <si>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</si>
  <si>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</si>
  <si>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</si>
  <si>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</si>
  <si>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</si>
  <si>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</si>
  <si>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</si>
  <si>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</si>
  <si>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</si>
  <si>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</si>
  <si>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</si>
  <si>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</si>
  <si>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</si>
  <si>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</si>
  <si>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</si>
  <si>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</si>
  <si>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</si>
  <si>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</si>
  <si>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</si>
  <si>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</si>
  <si>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</si>
  <si>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</si>
  <si>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</si>
  <si>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</si>
  <si>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</si>
  <si>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</si>
  <si>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</si>
  <si>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</si>
  <si>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</si>
  <si>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</si>
  <si>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</si>
  <si>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</si>
  <si>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</si>
  <si>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</si>
  <si>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</si>
  <si>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</si>
  <si>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</si>
  <si>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</si>
  <si>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</si>
  <si>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</si>
  <si>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</si>
  <si>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</si>
  <si>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</si>
  <si>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</si>
  <si>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</si>
  <si>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</si>
  <si>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</si>
  <si>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</si>
  <si>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</si>
  <si>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</si>
  <si>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</si>
  <si>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</si>
  <si>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</si>
  <si>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</si>
  <si>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</si>
  <si>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</si>
  <si>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</si>
  <si>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</si>
  <si>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</si>
  <si>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</si>
  <si>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</si>
  <si>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</si>
  <si>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</si>
  <si>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</si>
  <si>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</si>
  <si>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</si>
  <si>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</si>
  <si>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</si>
  <si>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</si>
  <si>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</si>
  <si>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</si>
  <si>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</si>
  <si>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</si>
  <si>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</si>
  <si>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</si>
  <si>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</si>
  <si>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</si>
  <si>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</si>
  <si>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</si>
  <si>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</si>
  <si>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</si>
  <si>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</si>
  <si>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</si>
  <si>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</si>
  <si>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</si>
  <si>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</si>
  <si>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</si>
  <si>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</si>
  <si>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</si>
  <si>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</si>
  <si>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</si>
  <si>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</si>
  <si>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</si>
  <si>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</si>
  <si>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</si>
  <si>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</si>
  <si>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</si>
  <si>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</si>
  <si>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</si>
  <si>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</si>
  <si>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</si>
  <si>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</si>
  <si>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</si>
  <si>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</si>
  <si>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</si>
  <si>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</si>
  <si>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</si>
  <si>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</si>
  <si>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</si>
  <si>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</si>
  <si>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</si>
  <si>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</si>
  <si>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</si>
  <si>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</si>
  <si>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</si>
  <si>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</si>
  <si>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</si>
  <si>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</si>
  <si>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</si>
  <si>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</si>
  <si>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</si>
  <si>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</si>
  <si>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</si>
  <si>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</si>
  <si>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</si>
  <si>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</si>
  <si>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</si>
  <si>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</si>
  <si>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</si>
  <si>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</si>
  <si>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</si>
  <si>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</si>
  <si>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</si>
  <si>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</si>
  <si>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</si>
  <si>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</si>
  <si>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</si>
  <si>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</si>
  <si>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</si>
  <si>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</si>
  <si>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</si>
  <si>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</si>
  <si>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</si>
  <si>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</si>
  <si>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</si>
  <si>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</si>
  <si>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</si>
  <si>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</si>
  <si>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</si>
  <si>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</si>
  <si>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</si>
  <si>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</si>
  <si>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</si>
  <si>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</si>
  <si>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</si>
  <si>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</si>
  <si>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</si>
  <si>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</si>
  <si>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</si>
  <si>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</si>
  <si>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</si>
  <si>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</si>
  <si>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</si>
  <si>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</si>
  <si>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</si>
  <si>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</si>
  <si>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</si>
  <si>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</si>
  <si>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</si>
  <si>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</si>
  <si>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</si>
  <si>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</si>
  <si>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</si>
  <si>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</si>
  <si>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</si>
  <si>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</si>
  <si>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</si>
  <si>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</si>
  <si>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</si>
  <si>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</si>
  <si>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</si>
  <si>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</si>
  <si>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</si>
  <si>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</si>
  <si>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</si>
  <si>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</si>
  <si>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</si>
  <si>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</si>
  <si>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</si>
  <si>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</si>
  <si>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</si>
  <si>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</si>
  <si>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</si>
  <si>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</si>
  <si>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</si>
  <si>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</si>
  <si>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</si>
  <si>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</si>
  <si>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</si>
  <si>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</si>
  <si>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</si>
  <si>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</si>
  <si>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</si>
  <si>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</si>
  <si>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</si>
  <si>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</si>
  <si>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</si>
  <si>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</si>
  <si>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</si>
  <si>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</si>
  <si>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</si>
  <si>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</si>
  <si>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</si>
  <si>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</si>
  <si>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</si>
  <si>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</si>
  <si>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</si>
  <si>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</si>
  <si>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</si>
  <si>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</si>
  <si>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</si>
  <si>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</si>
  <si>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</si>
  <si>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</si>
  <si>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</si>
  <si>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</si>
  <si>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</si>
  <si>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</si>
  <si>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</si>
  <si>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</si>
  <si>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</si>
  <si>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</si>
  <si>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</si>
  <si>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</si>
  <si>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</si>
  <si>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</si>
  <si>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</si>
  <si>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</si>
  <si>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</si>
  <si>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</si>
  <si>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</si>
  <si>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</si>
  <si>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</si>
  <si>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</si>
  <si>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</si>
  <si>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</si>
  <si>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</si>
  <si>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</si>
  <si>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</si>
  <si>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</si>
  <si>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</si>
  <si>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</si>
  <si>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</si>
  <si>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</si>
  <si>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</si>
  <si>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</si>
  <si>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</si>
  <si>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</si>
  <si>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</si>
  <si>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</si>
  <si>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</si>
  <si>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</si>
  <si>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</si>
  <si>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</si>
  <si>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</si>
  <si>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</si>
  <si>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</si>
  <si>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</si>
  <si>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</si>
  <si>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</si>
  <si>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</si>
  <si>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</si>
  <si>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</si>
  <si>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</si>
  <si>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</si>
  <si>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</si>
  <si>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</si>
  <si>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</si>
  <si>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</si>
  <si>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</si>
  <si>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</si>
  <si>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</si>
  <si>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</si>
  <si>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</si>
  <si>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</si>
  <si>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</si>
  <si>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</si>
  <si>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</si>
  <si>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</si>
  <si>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</si>
  <si>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</si>
  <si>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</si>
  <si>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</si>
  <si>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</si>
  <si>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</si>
  <si>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</si>
  <si>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</si>
  <si>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</si>
  <si>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</si>
  <si>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</si>
  <si>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</si>
  <si>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</si>
  <si>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</si>
  <si>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</si>
  <si>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</si>
  <si>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</si>
  <si>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</si>
  <si>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</si>
  <si>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</si>
  <si>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</si>
  <si>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</si>
  <si>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</si>
  <si>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</si>
  <si>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</si>
  <si>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</si>
  <si>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</si>
  <si>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</si>
  <si>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</si>
  <si>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</si>
  <si>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</si>
  <si>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</si>
  <si>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</si>
  <si>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</si>
  <si>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</si>
  <si>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</si>
  <si>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</si>
  <si>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</si>
  <si>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</si>
  <si>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</si>
  <si>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</si>
  <si>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</si>
  <si>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</si>
  <si>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</si>
  <si>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</si>
  <si>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</si>
  <si>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</si>
  <si>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</si>
  <si>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</si>
  <si>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</si>
  <si>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</si>
  <si>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</si>
  <si>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</si>
  <si>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</si>
  <si>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</si>
  <si>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</si>
  <si>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</si>
  <si>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</si>
  <si>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</si>
  <si>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</si>
  <si>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</si>
  <si>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</si>
  <si>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</si>
  <si>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</si>
  <si>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</si>
  <si>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</si>
  <si>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</si>
  <si>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</si>
  <si>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</si>
  <si>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</si>
  <si>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</si>
  <si>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</si>
  <si>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</si>
  <si>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</si>
  <si>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</si>
  <si>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</si>
  <si>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</si>
  <si>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</si>
  <si>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</si>
  <si>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</si>
  <si>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</si>
  <si>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</si>
  <si>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</si>
  <si>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</si>
  <si>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</si>
  <si>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</si>
  <si>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</si>
  <si>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</si>
  <si>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</si>
  <si>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</si>
  <si>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</si>
  <si>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</si>
  <si>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</si>
  <si>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</si>
  <si>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</si>
  <si>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</si>
  <si>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</si>
  <si>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</si>
  <si>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</si>
  <si>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</si>
  <si>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</si>
  <si>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</si>
  <si>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</si>
  <si>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</si>
  <si>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</si>
  <si>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</si>
  <si>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</si>
  <si>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</si>
  <si>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</si>
  <si>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</si>
  <si>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</si>
  <si>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</si>
  <si>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</si>
  <si>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</si>
  <si>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</si>
  <si>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</si>
  <si>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</si>
  <si>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</si>
  <si>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</si>
  <si>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</si>
  <si>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</si>
  <si>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</si>
  <si>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</si>
  <si>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</si>
  <si>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</si>
  <si>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</si>
  <si>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</si>
  <si>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</si>
  <si>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</si>
  <si>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</si>
  <si>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</si>
  <si>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</si>
  <si>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</si>
  <si>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</si>
  <si>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</si>
  <si>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</si>
  <si>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</si>
  <si>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</si>
  <si>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</si>
  <si>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</si>
  <si>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</si>
  <si>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</si>
  <si>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</si>
  <si>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</si>
  <si>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</si>
  <si>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</si>
  <si>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</si>
  <si>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</si>
  <si>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</si>
  <si>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</si>
  <si>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</si>
  <si>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</si>
  <si>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</si>
  <si>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</si>
  <si>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</si>
  <si>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</si>
  <si>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</si>
  <si>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</si>
  <si>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</si>
  <si>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</si>
  <si>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</si>
  <si>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</si>
  <si>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</si>
  <si>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</si>
  <si>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</si>
  <si>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</si>
  <si>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</si>
  <si>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</si>
  <si>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</si>
  <si>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</si>
  <si>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</si>
  <si>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</si>
  <si>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</si>
  <si>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</si>
  <si>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</si>
  <si>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</si>
  <si>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</si>
  <si>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</si>
  <si>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</si>
  <si>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</si>
  <si>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</si>
  <si>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</si>
  <si>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</si>
  <si>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</si>
  <si>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</si>
  <si>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</si>
  <si>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</si>
  <si>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</si>
  <si>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</si>
  <si>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</si>
  <si>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</si>
  <si>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</si>
  <si>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</si>
  <si>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</si>
  <si>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</si>
  <si>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</si>
  <si>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</si>
  <si>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</si>
  <si>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</si>
  <si>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</si>
  <si>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</si>
  <si>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</si>
  <si>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</si>
  <si>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</si>
  <si>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</si>
  <si>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</si>
  <si>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</si>
  <si>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</si>
  <si>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</si>
  <si>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</si>
  <si>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</si>
  <si>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</si>
  <si>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</si>
  <si>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</si>
  <si>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</si>
  <si>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</si>
  <si>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</si>
  <si>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</si>
  <si>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</si>
  <si>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</si>
  <si>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</si>
  <si>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</si>
  <si>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</si>
  <si>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</si>
  <si>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</si>
  <si>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</si>
  <si>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</si>
  <si>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</si>
  <si>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</si>
  <si>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</si>
  <si>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</si>
  <si>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</si>
  <si>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</si>
  <si>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</si>
  <si>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</si>
  <si>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</si>
  <si>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</si>
  <si>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</si>
  <si>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</si>
  <si>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</si>
  <si>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</si>
  <si>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</si>
  <si>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</si>
  <si>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</si>
  <si>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</si>
  <si>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</si>
  <si>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</si>
  <si>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</si>
  <si>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</si>
  <si>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</si>
  <si>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</si>
  <si>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</si>
  <si>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</si>
  <si>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</si>
  <si>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</si>
  <si>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</si>
  <si>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</si>
  <si>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</si>
  <si>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</si>
  <si>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</si>
  <si>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</si>
  <si>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</si>
  <si>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</si>
  <si>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</si>
  <si>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</si>
  <si>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</si>
  <si>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</si>
  <si>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</si>
  <si>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</si>
  <si>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</si>
  <si>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</si>
  <si>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</si>
  <si>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</si>
  <si>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</si>
  <si>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</si>
  <si>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</si>
  <si>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</si>
  <si>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</si>
  <si>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</si>
  <si>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</si>
  <si>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</si>
  <si>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</si>
  <si>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</si>
  <si>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</si>
  <si>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</si>
  <si>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</si>
  <si>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</si>
  <si>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</si>
  <si>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</si>
  <si>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</si>
  <si>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</si>
  <si>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</si>
  <si>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</si>
  <si>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</si>
  <si>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</si>
  <si>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</si>
  <si>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</si>
  <si>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</si>
  <si>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</si>
  <si>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</si>
  <si>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</si>
  <si>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</si>
  <si>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</si>
  <si>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</si>
  <si>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</si>
  <si>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</si>
  <si>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</si>
  <si>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</si>
  <si>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</si>
  <si>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</si>
  <si>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</si>
  <si>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</si>
  <si>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</si>
  <si>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</si>
  <si>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</si>
  <si>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</si>
  <si>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</si>
  <si>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</si>
  <si>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</si>
  <si>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</si>
  <si>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</si>
  <si>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</si>
  <si>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</si>
  <si>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</si>
  <si>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</si>
  <si>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</si>
  <si>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</si>
  <si>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</si>
  <si>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</si>
  <si>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</si>
  <si>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</si>
  <si>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</si>
  <si>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</si>
  <si>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</si>
  <si>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</si>
  <si>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</si>
  <si>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</si>
  <si>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</si>
  <si>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</si>
  <si>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</si>
  <si>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</si>
  <si>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</si>
  <si>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</si>
  <si>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</si>
  <si>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</si>
  <si>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</si>
  <si>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</si>
  <si>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</si>
  <si>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</si>
  <si>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</si>
  <si>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</si>
  <si>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</si>
  <si>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</si>
  <si>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</si>
  <si>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</si>
  <si>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</si>
  <si>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</si>
  <si>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</si>
  <si>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</si>
  <si>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</si>
  <si>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</si>
  <si>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</si>
  <si>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</si>
  <si>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</si>
  <si>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</si>
  <si>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</si>
  <si>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</si>
  <si>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</si>
  <si>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</si>
  <si>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</si>
  <si>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</si>
  <si>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</si>
  <si>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</si>
  <si>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</si>
  <si>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</si>
  <si>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</si>
  <si>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</si>
  <si>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</si>
  <si>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</si>
  <si>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</si>
  <si>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</si>
  <si>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</si>
  <si>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</si>
  <si>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</si>
  <si>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</si>
  <si>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</si>
  <si>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</si>
  <si>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</si>
  <si>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</si>
  <si>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</si>
  <si>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</si>
  <si>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</si>
  <si>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</si>
  <si>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</si>
  <si>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</si>
  <si>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</si>
  <si>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</si>
  <si>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</si>
  <si>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</si>
  <si>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</si>
  <si>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</si>
  <si>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</si>
  <si>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</si>
  <si>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</si>
  <si>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</si>
  <si>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</si>
  <si>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</si>
  <si>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</si>
  <si>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</si>
  <si>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</si>
  <si>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</si>
  <si>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</si>
  <si>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</si>
  <si>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</si>
  <si>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</si>
  <si>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</si>
  <si>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</si>
  <si>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</si>
  <si>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</si>
  <si>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</si>
  <si>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</si>
  <si>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</si>
  <si>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</si>
  <si>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</si>
  <si>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</si>
  <si>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</si>
  <si>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</si>
  <si>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</si>
  <si>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</si>
  <si>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</si>
  <si>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</si>
  <si>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</si>
  <si>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</si>
  <si>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</si>
  <si>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</si>
  <si>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</si>
  <si>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</si>
  <si>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</si>
  <si>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</si>
  <si>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</si>
  <si>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</si>
  <si>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</si>
  <si>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</si>
  <si>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</si>
  <si>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</si>
  <si>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</si>
  <si>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</si>
  <si>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</si>
  <si>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</si>
  <si>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</si>
  <si>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</si>
  <si>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</si>
  <si>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</si>
  <si>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</si>
  <si>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</si>
  <si>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</si>
  <si>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</si>
  <si>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</si>
  <si>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</si>
  <si>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</si>
  <si>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</si>
  <si>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</si>
  <si>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</si>
  <si>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</si>
  <si>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</si>
  <si>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</si>
  <si>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</si>
  <si>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</si>
  <si>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</si>
  <si>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</si>
  <si>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</si>
  <si>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</si>
  <si>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</si>
  <si>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</si>
  <si>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</si>
  <si>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</si>
  <si>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</si>
  <si>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</si>
  <si>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</si>
  <si>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</si>
  <si>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</si>
  <si>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</si>
  <si>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</si>
  <si>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</si>
  <si>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</si>
  <si>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</si>
  <si>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</si>
  <si>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</si>
  <si>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</si>
  <si>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</si>
  <si>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</si>
  <si>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</si>
  <si>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</si>
  <si>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</si>
  <si>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</si>
  <si>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</si>
  <si>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</si>
  <si>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</si>
  <si>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</si>
  <si>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</si>
  <si>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</si>
  <si>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</si>
  <si>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</si>
  <si>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</si>
  <si>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</si>
  <si>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</si>
  <si>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</si>
  <si>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</si>
  <si>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</si>
  <si>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</si>
  <si>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</si>
  <si>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</si>
  <si>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</si>
  <si>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</si>
  <si>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</si>
  <si>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</si>
  <si>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</si>
  <si>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</si>
  <si>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</si>
  <si>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</si>
  <si>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</si>
  <si>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</si>
  <si>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</si>
  <si>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</si>
  <si>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</si>
  <si>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</si>
  <si>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</si>
  <si>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</si>
  <si>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</si>
  <si>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</si>
  <si>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</si>
  <si>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</si>
  <si>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</si>
  <si>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</si>
  <si>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</si>
  <si>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</si>
  <si>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</si>
  <si>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</si>
  <si>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</si>
  <si>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</si>
  <si>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</si>
  <si>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</si>
  <si>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</si>
  <si>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</si>
  <si>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</si>
  <si>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</si>
  <si>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</si>
  <si>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</si>
  <si>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</si>
  <si>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</si>
  <si>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</si>
  <si>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</si>
  <si>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</si>
  <si>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</si>
  <si>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</si>
  <si>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</si>
  <si>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</si>
  <si>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</si>
  <si>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</si>
  <si>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</si>
  <si>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</si>
  <si>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</si>
  <si>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</si>
  <si>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</si>
  <si>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</si>
  <si>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</si>
  <si>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</si>
  <si>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</si>
  <si>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</si>
  <si>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</si>
  <si>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</si>
  <si>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</si>
  <si>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</si>
  <si>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</si>
  <si>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</si>
  <si>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</si>
  <si>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</si>
  <si>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</si>
  <si>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</si>
  <si>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</si>
  <si>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</si>
  <si>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</si>
  <si>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</si>
  <si>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</si>
  <si>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</si>
  <si>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</si>
  <si>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</si>
  <si>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</si>
  <si>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</si>
  <si>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</si>
  <si>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</si>
  <si>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</si>
  <si>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</si>
  <si>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</si>
  <si>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</si>
  <si>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</si>
  <si>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</si>
  <si>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</si>
  <si>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</si>
  <si>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</si>
  <si>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</si>
  <si>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</si>
  <si>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</si>
  <si>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</si>
  <si>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</si>
  <si>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</si>
  <si>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</si>
  <si>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</si>
  <si>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</si>
  <si>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</si>
  <si>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</si>
  <si>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</si>
  <si>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</si>
  <si>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</si>
  <si>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</si>
  <si>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</si>
  <si>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</si>
  <si>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</si>
  <si>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</si>
  <si>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</si>
  <si>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</si>
  <si>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</si>
  <si>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</si>
  <si>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</si>
  <si>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</si>
  <si>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</si>
  <si>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</si>
  <si>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</si>
  <si>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</si>
  <si>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</si>
  <si>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</si>
  <si>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</si>
  <si>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</si>
  <si>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</si>
  <si>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</si>
  <si>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</si>
  <si>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</si>
  <si>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</si>
  <si>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</si>
  <si>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</si>
  <si>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</si>
  <si>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</si>
  <si>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</si>
  <si>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</si>
  <si>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</si>
  <si>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</si>
  <si>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</si>
  <si>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</si>
  <si>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</si>
  <si>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</si>
  <si>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</si>
  <si>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</si>
  <si>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</si>
  <si>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</si>
  <si>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</si>
  <si>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</si>
  <si>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</si>
  <si>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</si>
  <si>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</si>
  <si>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</si>
  <si>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</si>
  <si>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</si>
  <si>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</si>
  <si>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</si>
  <si>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</si>
  <si>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</si>
  <si>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</si>
  <si>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</si>
  <si>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</si>
  <si>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</si>
  <si>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</si>
  <si>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</si>
  <si>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</si>
  <si>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</si>
  <si>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</si>
  <si>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</si>
  <si>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</si>
  <si>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</si>
  <si>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</si>
  <si>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</si>
  <si>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</si>
  <si>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</si>
  <si>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</si>
  <si>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</si>
  <si>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</si>
  <si>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</si>
  <si>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</si>
  <si>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</si>
  <si>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</si>
  <si>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</si>
  <si>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</si>
  <si>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</si>
  <si>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</si>
  <si>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</si>
  <si>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</si>
  <si>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</si>
  <si>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</si>
  <si>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</si>
  <si>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</si>
  <si>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</si>
  <si>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</si>
  <si>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</si>
  <si>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</si>
  <si>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</si>
  <si>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</si>
  <si>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</si>
  <si>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</si>
  <si>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</si>
  <si>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</si>
  <si>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</si>
  <si>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</si>
  <si>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</si>
  <si>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</si>
  <si>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</si>
  <si>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</si>
  <si>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</si>
  <si>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</si>
  <si>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</si>
  <si>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</si>
  <si>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</si>
  <si>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</si>
  <si>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</si>
  <si>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</si>
  <si>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</si>
  <si>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</si>
  <si>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</si>
  <si>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</si>
  <si>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</si>
  <si>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</si>
  <si>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</si>
  <si>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</si>
  <si>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</si>
  <si>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</si>
  <si>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</si>
  <si>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</si>
  <si>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</si>
  <si>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</si>
  <si>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</si>
  <si>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</si>
  <si>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</si>
  <si>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</si>
  <si>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</si>
  <si>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</si>
  <si>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</si>
  <si>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</si>
  <si>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</si>
  <si>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</si>
  <si>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</si>
  <si>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</si>
  <si>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</si>
  <si>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</si>
  <si>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</si>
  <si>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</si>
  <si>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</si>
  <si>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</si>
  <si>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</si>
  <si>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</si>
  <si>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</si>
  <si>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</si>
  <si>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</si>
  <si>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</si>
  <si>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</si>
  <si>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</si>
  <si>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</si>
  <si>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</si>
  <si>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</si>
  <si>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</si>
  <si>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</si>
  <si>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</si>
  <si>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</si>
  <si>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</si>
  <si>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</si>
  <si>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</si>
  <si>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</si>
  <si>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</si>
  <si>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</si>
  <si>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</si>
  <si>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</si>
  <si>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</si>
  <si>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</si>
  <si>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</si>
  <si>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</si>
  <si>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</si>
  <si>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</si>
  <si>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</si>
  <si>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</si>
  <si>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</si>
  <si>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</si>
  <si>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</si>
  <si>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</si>
  <si>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</si>
  <si>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</si>
  <si>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</si>
  <si>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</si>
  <si>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</si>
  <si>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</si>
  <si>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</si>
  <si>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</si>
  <si>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</si>
  <si>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</si>
  <si>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</si>
  <si>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</si>
  <si>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</si>
  <si>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</si>
  <si>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</si>
  <si>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</si>
  <si>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</si>
  <si>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</si>
  <si>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</si>
  <si>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</si>
  <si>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</si>
  <si>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</si>
  <si>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</si>
  <si>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</si>
  <si>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</si>
  <si>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</si>
  <si>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</si>
  <si>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</si>
  <si>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</si>
  <si>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</si>
  <si>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</si>
  <si>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</si>
  <si>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</si>
  <si>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</si>
  <si>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</si>
  <si>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</si>
  <si>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</si>
  <si>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</si>
  <si>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</si>
  <si>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</si>
  <si>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</si>
  <si>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</si>
  <si>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</si>
  <si>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</si>
  <si>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</si>
  <si>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</si>
  <si>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</si>
  <si>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</si>
  <si>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</si>
  <si>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</si>
  <si>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</si>
  <si>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</si>
  <si>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</si>
  <si>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</si>
  <si>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</si>
  <si>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</si>
  <si>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</si>
  <si>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</si>
  <si>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</si>
  <si>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</si>
  <si>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</si>
  <si>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</si>
  <si>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</si>
  <si>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</si>
  <si>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</si>
  <si>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</si>
  <si>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</si>
  <si>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</si>
  <si>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</si>
  <si>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</si>
  <si>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</si>
  <si>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</si>
  <si>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</si>
  <si>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</si>
  <si>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</si>
  <si>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</si>
  <si>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</si>
  <si>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</si>
  <si>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</si>
  <si>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</si>
  <si>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</si>
  <si>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</si>
  <si>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</si>
  <si>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</si>
  <si>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</si>
  <si>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</si>
  <si>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</si>
  <si>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</si>
  <si>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</si>
  <si>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</si>
  <si>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</si>
  <si>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</si>
  <si>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</si>
  <si>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</si>
  <si>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</si>
  <si>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</si>
  <si>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</si>
  <si>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</si>
  <si>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</si>
  <si>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</si>
  <si>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</si>
  <si>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</si>
  <si>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</si>
  <si>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</si>
  <si>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</si>
  <si>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</si>
  <si>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</si>
  <si>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</si>
  <si>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</si>
  <si>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</si>
  <si>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</si>
  <si>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</si>
  <si>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</si>
  <si>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</si>
  <si>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</si>
  <si>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</si>
  <si>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</si>
  <si>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</si>
  <si>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</si>
  <si>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</si>
  <si>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</si>
  <si>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</si>
  <si>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</si>
  <si>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</si>
  <si>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</si>
  <si>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</si>
  <si>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</si>
  <si>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</si>
  <si>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</si>
  <si>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</si>
  <si>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</si>
  <si>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</si>
  <si>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</si>
  <si>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</si>
  <si>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</si>
  <si>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</si>
  <si>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</si>
  <si>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</si>
  <si>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</si>
  <si>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</si>
  <si>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</si>
  <si>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</si>
  <si>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</si>
  <si>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</si>
  <si>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</si>
  <si>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</si>
  <si>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</si>
  <si>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</si>
  <si>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</si>
  <si>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</si>
  <si>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</si>
  <si>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</si>
  <si>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</si>
  <si>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</si>
  <si>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</si>
  <si>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</si>
  <si>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</si>
  <si>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</si>
  <si>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</si>
  <si>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</si>
  <si>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</si>
  <si>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</si>
  <si>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</si>
  <si>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</si>
  <si>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</si>
  <si>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</si>
  <si>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</si>
  <si>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</si>
  <si>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</si>
  <si>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</si>
  <si>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</si>
  <si>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</si>
  <si>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</si>
  <si>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</si>
  <si>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</si>
  <si>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</si>
  <si>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</si>
  <si>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</si>
  <si>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</si>
  <si>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</si>
  <si>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</si>
  <si>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</si>
  <si>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</si>
  <si>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</si>
  <si>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</si>
  <si>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</si>
  <si>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</si>
  <si>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</si>
  <si>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</si>
  <si>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</si>
  <si>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</si>
  <si>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</si>
  <si>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</si>
  <si>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</si>
  <si>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</si>
  <si>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</si>
  <si>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</si>
  <si>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</si>
  <si>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</si>
  <si>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</si>
  <si>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</si>
  <si>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</si>
  <si>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</si>
  <si>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</si>
  <si>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</si>
  <si>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</si>
  <si>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</si>
  <si>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</si>
  <si>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</si>
  <si>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</si>
  <si>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</si>
  <si>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</si>
  <si>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</si>
  <si>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</si>
  <si>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</si>
  <si>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</si>
  <si>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</si>
  <si>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</si>
  <si>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</si>
  <si>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</si>
  <si>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</si>
  <si>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</si>
  <si>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</si>
  <si>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</si>
  <si>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</si>
  <si>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</si>
  <si>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</si>
  <si>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</si>
  <si>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</si>
  <si>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</si>
  <si>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</si>
  <si>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</si>
  <si>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</si>
  <si>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</si>
  <si>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</si>
  <si>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</si>
  <si>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</si>
  <si>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</si>
  <si>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</si>
  <si>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</si>
  <si>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</si>
  <si>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</si>
  <si>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</si>
  <si>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</si>
  <si>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</si>
  <si>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</si>
  <si>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</si>
  <si>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</si>
  <si>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</si>
  <si>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</si>
  <si>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</si>
  <si>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</si>
  <si>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</si>
  <si>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</si>
  <si>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</si>
  <si>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</si>
  <si>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</si>
  <si>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</si>
  <si>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</si>
  <si>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</si>
  <si>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</si>
  <si>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</si>
  <si>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</si>
  <si>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</si>
  <si>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</si>
  <si>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</si>
  <si>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</si>
  <si>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</si>
  <si>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</si>
  <si>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</si>
  <si>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</si>
  <si>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</si>
  <si>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</si>
  <si>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</si>
  <si>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</si>
  <si>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</si>
  <si>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</si>
  <si>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</si>
  <si>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</si>
  <si>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</si>
  <si>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</si>
  <si>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</si>
  <si>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</si>
  <si>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</si>
  <si>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</si>
  <si>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</si>
  <si>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</si>
  <si>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</si>
  <si>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</si>
  <si>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</si>
  <si>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</si>
  <si>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</si>
  <si>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</si>
  <si>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</si>
  <si>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</si>
  <si>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</si>
  <si>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</si>
  <si>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</si>
  <si>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</si>
  <si>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</si>
  <si>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</si>
  <si>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</si>
  <si>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</si>
  <si>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</si>
  <si>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</si>
  <si>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</si>
  <si>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</si>
  <si>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</si>
  <si>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</si>
  <si>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</si>
  <si>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</si>
  <si>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</si>
  <si>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</si>
  <si>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</si>
  <si>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</si>
  <si>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</si>
  <si>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</si>
  <si>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</si>
  <si>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</si>
  <si>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</si>
  <si>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</si>
  <si>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</si>
  <si>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</si>
  <si>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</si>
  <si>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</si>
  <si>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</si>
  <si>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</si>
  <si>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</si>
  <si>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</si>
  <si>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</si>
  <si>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</si>
  <si>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</si>
  <si>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</si>
  <si>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</si>
  <si>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</si>
  <si>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</si>
  <si>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</si>
  <si>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</si>
  <si>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</si>
  <si>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</si>
  <si>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</si>
  <si>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</si>
  <si>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</si>
  <si>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</si>
  <si>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</si>
  <si>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</si>
  <si>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</si>
  <si>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</si>
  <si>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</si>
  <si>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</si>
  <si>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</si>
  <si>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</si>
  <si>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</si>
  <si>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</si>
  <si>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</si>
  <si>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</si>
  <si>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</si>
  <si>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</si>
  <si>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</si>
  <si>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</si>
  <si>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</si>
  <si>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</si>
  <si>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</si>
  <si>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</si>
  <si>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</si>
  <si>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</si>
  <si>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</si>
  <si>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</si>
  <si>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</si>
  <si>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</si>
  <si>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</si>
  <si>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</si>
  <si>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</si>
  <si>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</si>
  <si>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</si>
  <si>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</si>
  <si>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</si>
  <si>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</si>
  <si>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</si>
  <si>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</si>
  <si>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</si>
  <si>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</si>
  <si>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</si>
  <si>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</si>
  <si>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</si>
  <si>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</si>
  <si>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</si>
  <si>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</si>
  <si>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</si>
  <si>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</si>
  <si>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</si>
  <si>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</si>
  <si>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</si>
  <si>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</si>
  <si>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</si>
  <si>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</si>
  <si>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</si>
  <si>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</si>
  <si>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</si>
  <si>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</si>
  <si>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</si>
  <si>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</si>
  <si>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</si>
  <si>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</si>
  <si>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</si>
  <si>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</si>
  <si>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</si>
  <si>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</si>
  <si>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</si>
  <si>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</si>
  <si>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</si>
  <si>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</si>
  <si>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</si>
  <si>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</si>
  <si>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</si>
  <si>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</si>
  <si>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</si>
  <si>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</si>
  <si>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</si>
  <si>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</si>
  <si>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</si>
  <si>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</si>
  <si>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</si>
  <si>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</si>
  <si>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</si>
  <si>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</si>
  <si>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</si>
  <si>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</si>
  <si>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</si>
  <si>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</si>
  <si>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</si>
  <si>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</si>
  <si>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</si>
  <si>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</si>
  <si>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</si>
  <si>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</si>
  <si>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</si>
  <si>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</si>
  <si>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</si>
  <si>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</si>
  <si>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</si>
  <si>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</si>
  <si>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</si>
  <si>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</si>
  <si>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</si>
  <si>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</si>
  <si>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</si>
  <si>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</si>
  <si>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</si>
  <si>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</si>
  <si>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</si>
  <si>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</si>
  <si>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</si>
  <si>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</si>
  <si>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</si>
  <si>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</si>
  <si>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</si>
  <si>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</si>
  <si>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</si>
  <si>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</si>
  <si>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</si>
  <si>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</si>
  <si>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</si>
  <si>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</si>
  <si>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</si>
  <si>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</si>
  <si>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</si>
  <si>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</si>
  <si>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</si>
  <si>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</si>
  <si>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</si>
  <si>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</si>
  <si>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</si>
  <si>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</si>
  <si>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</si>
  <si>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</si>
  <si>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</si>
  <si>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</si>
  <si>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</si>
  <si>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</si>
  <si>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</si>
  <si>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</si>
  <si>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</si>
  <si>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</si>
  <si>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</si>
  <si>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</si>
  <si>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</si>
  <si>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</si>
  <si>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</si>
  <si>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</si>
  <si>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</si>
  <si>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</si>
  <si>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</si>
  <si>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</si>
  <si>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</si>
  <si>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</si>
  <si>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</si>
  <si>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</si>
  <si>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</si>
  <si>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</si>
  <si>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</si>
  <si>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</si>
  <si>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</si>
  <si>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</si>
  <si>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</si>
  <si>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</si>
  <si>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</si>
  <si>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</si>
  <si>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</si>
  <si>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</si>
  <si>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</si>
  <si>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</si>
  <si>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</si>
  <si>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</si>
  <si>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</si>
  <si>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</si>
  <si>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</si>
  <si>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</si>
  <si>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</si>
  <si>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</si>
  <si>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</si>
  <si>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</si>
  <si>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</si>
  <si>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</si>
  <si>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</si>
  <si>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</si>
  <si>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</si>
  <si>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</si>
  <si>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</si>
  <si>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</si>
  <si>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</si>
  <si>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</si>
  <si>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</si>
  <si>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</si>
  <si>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</si>
  <si>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</si>
  <si>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</si>
  <si>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</si>
  <si>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</si>
  <si>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</si>
  <si>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</si>
  <si>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</si>
  <si>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</si>
  <si>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</si>
  <si>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</si>
  <si>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</si>
  <si>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</si>
  <si>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</si>
  <si>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</si>
  <si>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</si>
  <si>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</si>
  <si>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</si>
  <si>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</si>
  <si>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</si>
  <si>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</si>
  <si>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</si>
  <si>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</si>
  <si>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</si>
  <si>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</si>
  <si>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</si>
  <si>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</si>
  <si>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</si>
  <si>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</si>
  <si>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</si>
  <si>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</si>
  <si>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</si>
  <si>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</si>
  <si>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</si>
  <si>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</si>
  <si>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</si>
  <si>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</si>
  <si>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</si>
  <si>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</si>
  <si>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</si>
  <si>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</si>
  <si>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</si>
  <si>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</si>
  <si>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</si>
  <si>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</si>
  <si>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</si>
  <si>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</si>
  <si>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</si>
  <si>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</si>
  <si>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</si>
  <si>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</si>
  <si>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</si>
  <si>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</si>
  <si>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</si>
  <si>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</si>
  <si>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</si>
  <si>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</si>
  <si>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</si>
  <si>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</si>
  <si>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</si>
  <si>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</si>
  <si>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</si>
  <si>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</si>
  <si>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</si>
  <si>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</si>
  <si>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</si>
  <si>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</si>
  <si>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</si>
  <si>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</si>
  <si>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</si>
  <si>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</si>
  <si>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</si>
  <si>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</si>
  <si>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</si>
  <si>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</si>
  <si>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</si>
  <si>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</si>
  <si>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</si>
  <si>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</si>
  <si>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</si>
  <si>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</si>
  <si>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</si>
  <si>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</si>
  <si>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</si>
  <si>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</si>
  <si>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</si>
  <si>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</si>
  <si>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</si>
  <si>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</si>
  <si>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</si>
  <si>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</si>
  <si>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</si>
  <si>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</si>
  <si>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</si>
  <si>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</si>
  <si>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</si>
  <si>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</si>
  <si>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</si>
  <si>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</si>
  <si>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</si>
  <si>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</si>
  <si>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</si>
  <si>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</si>
  <si>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</si>
  <si>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</si>
  <si>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</si>
  <si>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</si>
  <si>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</si>
  <si>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</si>
  <si>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</si>
  <si>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</si>
  <si>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</si>
  <si>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</si>
  <si>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</si>
  <si>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</si>
  <si>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</si>
  <si>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</si>
  <si>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</si>
  <si>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</si>
  <si>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</si>
  <si>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</si>
  <si>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</si>
  <si>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</si>
  <si>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</si>
  <si>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</si>
  <si>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</si>
  <si>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</si>
  <si>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</si>
  <si>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</si>
  <si>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</si>
  <si>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</si>
  <si>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</si>
  <si>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</si>
  <si>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</si>
  <si>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</si>
  <si>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</si>
  <si>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</si>
  <si>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</si>
  <si>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</si>
  <si>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</si>
  <si>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</si>
  <si>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</si>
  <si>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</si>
  <si>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</si>
  <si>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</si>
  <si>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</si>
  <si>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</si>
  <si>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</si>
  <si>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</si>
  <si>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</si>
  <si>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</si>
  <si>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</si>
  <si>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</si>
  <si>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</si>
  <si>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</si>
  <si>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</si>
  <si>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</si>
  <si>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</si>
  <si>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</si>
  <si>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</si>
  <si>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</si>
  <si>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</si>
  <si>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</si>
  <si>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</si>
  <si>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</si>
  <si>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</si>
  <si>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</si>
  <si>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</si>
  <si>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</si>
  <si>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</si>
  <si>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</si>
  <si>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</si>
  <si>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</si>
  <si>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</si>
  <si>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</si>
  <si>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</si>
  <si>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</si>
  <si>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</si>
  <si>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</si>
  <si>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</si>
  <si>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</si>
  <si>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</si>
  <si>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</si>
  <si>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</si>
  <si>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</si>
  <si>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</si>
  <si>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</si>
  <si>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</si>
  <si>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</si>
  <si>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</si>
  <si>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</si>
  <si>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</si>
  <si>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</si>
  <si>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</si>
  <si>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</si>
  <si>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</si>
  <si>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</si>
  <si>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</si>
  <si>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</si>
  <si>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</si>
  <si>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</si>
  <si>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</si>
  <si>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</si>
  <si>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</si>
  <si>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</si>
  <si>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</si>
  <si>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</si>
  <si>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</si>
  <si>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</si>
  <si>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</si>
  <si>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</si>
  <si>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</si>
  <si>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</si>
  <si>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</si>
  <si>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</si>
  <si>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</si>
  <si>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</si>
  <si>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</si>
  <si>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</si>
  <si>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</si>
  <si>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</si>
  <si>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</si>
  <si>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</si>
  <si>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</si>
  <si>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</si>
  <si>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</si>
  <si>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</si>
  <si>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</si>
  <si>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</si>
  <si>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</si>
  <si>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</si>
  <si>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</si>
  <si>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</si>
  <si>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</si>
  <si>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</si>
  <si>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</si>
  <si>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</si>
  <si>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</si>
  <si>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</si>
  <si>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</si>
  <si>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</si>
  <si>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</si>
  <si>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</si>
  <si>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</si>
  <si>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</si>
  <si>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</si>
  <si>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</si>
  <si>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</si>
  <si>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</si>
  <si>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</si>
  <si>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</si>
  <si>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</si>
  <si>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</si>
  <si>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</si>
  <si>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</si>
  <si>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</si>
  <si>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</si>
  <si>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</si>
  <si>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</si>
  <si>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</si>
  <si>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</si>
  <si>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</si>
  <si>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</si>
  <si>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</si>
  <si>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</si>
  <si>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</si>
  <si>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</si>
  <si>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</si>
  <si>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</si>
  <si>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</si>
  <si>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</si>
  <si>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</si>
  <si>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</si>
  <si>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</si>
  <si>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</si>
  <si>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</si>
  <si>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</si>
  <si>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</si>
  <si>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</si>
  <si>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</si>
  <si>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</si>
  <si>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</si>
  <si>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</si>
  <si>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</si>
  <si>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</si>
  <si>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</si>
  <si>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</si>
  <si>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</si>
  <si>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</si>
  <si>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</si>
  <si>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</si>
  <si>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</si>
  <si>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</si>
  <si>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</si>
  <si>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</si>
  <si>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</si>
  <si>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</si>
  <si>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</si>
  <si>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</si>
  <si>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</si>
  <si>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</si>
  <si>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</si>
  <si>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</si>
  <si>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</si>
  <si>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</si>
  <si>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</si>
  <si>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</si>
  <si>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</si>
  <si>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</si>
  <si>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</si>
  <si>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</si>
  <si>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</si>
  <si>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</si>
  <si>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</si>
  <si>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</si>
  <si>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</si>
  <si>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</si>
  <si>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</si>
  <si>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</si>
  <si>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</si>
  <si>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</si>
  <si>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</si>
  <si>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</si>
  <si>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</si>
  <si>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</si>
  <si>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</si>
  <si>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</si>
  <si>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</si>
  <si>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</si>
  <si>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</si>
  <si>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</si>
  <si>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</si>
  <si>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</si>
  <si>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</si>
  <si>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</si>
  <si>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</si>
  <si>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</si>
  <si>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</si>
  <si>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</si>
  <si>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</si>
  <si>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</si>
  <si>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</si>
  <si>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</si>
  <si>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</si>
  <si>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</si>
  <si>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</si>
  <si>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</si>
  <si>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</si>
  <si>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</si>
  <si>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</si>
  <si>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</si>
  <si>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</si>
  <si>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</si>
  <si>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</si>
  <si>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</si>
  <si>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</si>
  <si>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</si>
  <si>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</si>
  <si>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</si>
  <si>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</si>
  <si>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</si>
  <si>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</si>
  <si>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</si>
  <si>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</si>
  <si>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</si>
  <si>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</si>
  <si>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</si>
  <si>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</si>
  <si>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</si>
  <si>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</si>
  <si>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</si>
  <si>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</si>
  <si>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</si>
  <si>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</si>
  <si>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</si>
  <si>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</si>
  <si>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</si>
  <si>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</si>
  <si>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</si>
  <si>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</si>
  <si>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</si>
  <si>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</si>
  <si>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</si>
  <si>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</si>
  <si>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</si>
  <si>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</si>
  <si>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</si>
  <si>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</si>
  <si>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</si>
  <si>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</si>
  <si>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</si>
  <si>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</si>
  <si>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</si>
  <si>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</si>
  <si>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</si>
  <si>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</si>
  <si>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</si>
  <si>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</si>
  <si>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</si>
  <si>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</si>
  <si>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</si>
  <si>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</si>
  <si>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</si>
  <si>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</si>
  <si>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</si>
  <si>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</si>
  <si>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</si>
  <si>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</si>
  <si>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</si>
  <si>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</si>
  <si>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</si>
  <si>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</si>
  <si>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</si>
  <si>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</si>
  <si>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</si>
  <si>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</si>
  <si>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</si>
  <si>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</si>
  <si>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</si>
  <si>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</si>
  <si>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</si>
  <si>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</si>
  <si>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</si>
  <si>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</si>
  <si>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</si>
  <si>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</si>
  <si>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</si>
  <si>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</si>
  <si>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</si>
  <si>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</si>
  <si>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</si>
  <si>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</si>
  <si>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</si>
  <si>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</si>
  <si>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</si>
  <si>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</si>
  <si>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</si>
  <si>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</si>
  <si>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</si>
  <si>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</si>
  <si>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</si>
  <si>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</si>
  <si>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</si>
  <si>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</si>
  <si>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</si>
  <si>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</si>
  <si>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</si>
  <si>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</si>
  <si>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</si>
  <si>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</si>
  <si>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</si>
  <si>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</si>
  <si>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</si>
  <si>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</si>
  <si>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</si>
  <si>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</si>
  <si>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</si>
  <si>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</si>
  <si>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</si>
  <si>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</si>
  <si>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</si>
  <si>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</si>
  <si>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</si>
  <si>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</si>
  <si>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</si>
  <si>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</si>
  <si>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</si>
  <si>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</si>
  <si>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</si>
  <si>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</si>
  <si>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</si>
  <si>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</si>
  <si>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</si>
  <si>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</si>
  <si>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</si>
  <si>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</si>
  <si>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</si>
  <si>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</si>
  <si>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</si>
  <si>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</si>
  <si>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</si>
  <si>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</si>
  <si>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</si>
  <si>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</si>
  <si>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</si>
  <si>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</si>
  <si>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</si>
  <si>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</si>
  <si>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</si>
  <si>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</si>
  <si>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</si>
  <si>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</si>
  <si>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</si>
  <si>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</si>
  <si>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</si>
  <si>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</si>
  <si>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</si>
  <si>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</si>
  <si>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</si>
  <si>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</si>
  <si>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</si>
  <si>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</si>
  <si>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</si>
  <si>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</si>
  <si>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</si>
  <si>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</si>
  <si>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</si>
  <si>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</si>
  <si>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</si>
  <si>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</si>
  <si>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</si>
  <si>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</si>
  <si>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</si>
  <si>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</si>
  <si>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</si>
  <si>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</si>
  <si>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</si>
  <si>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</si>
  <si>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</si>
  <si>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</si>
  <si>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</si>
  <si>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</si>
  <si>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</si>
  <si>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</si>
  <si>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</si>
  <si>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</si>
  <si>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</si>
  <si>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</si>
  <si>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</si>
  <si>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</si>
  <si>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</si>
  <si>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</si>
  <si>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</si>
  <si>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</si>
  <si>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</si>
  <si>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</si>
  <si>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</si>
  <si>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</si>
  <si>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</si>
  <si>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</si>
  <si>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</si>
  <si>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</si>
  <si>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</si>
  <si>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</si>
  <si>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</si>
  <si>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</si>
  <si>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</si>
  <si>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</si>
  <si>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</si>
  <si>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</si>
  <si>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</si>
  <si>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</si>
  <si>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</si>
  <si>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</si>
  <si>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</si>
  <si>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</si>
  <si>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</si>
  <si>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</si>
  <si>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</si>
  <si>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</si>
  <si>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</si>
  <si>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</si>
  <si>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</si>
  <si>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</si>
  <si>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</si>
  <si>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</si>
  <si>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</si>
  <si>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</si>
  <si>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</si>
  <si>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</si>
  <si>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</si>
  <si>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</si>
  <si>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</si>
  <si>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</si>
  <si>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</si>
  <si>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</si>
  <si>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</si>
  <si>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</si>
  <si>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</si>
  <si>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</si>
  <si>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</si>
  <si>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</si>
  <si>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</si>
  <si>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</si>
  <si>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</si>
  <si>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</si>
  <si>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</si>
  <si>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</si>
  <si>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</si>
  <si>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</si>
  <si>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</si>
  <si>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</si>
  <si>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</si>
  <si>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</si>
  <si>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</si>
  <si>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</si>
  <si>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</si>
  <si>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</si>
  <si>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</si>
  <si>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</si>
  <si>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</si>
  <si>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</si>
  <si>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</si>
  <si>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</si>
  <si>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</si>
  <si>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</si>
  <si>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</si>
  <si>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</si>
  <si>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</si>
  <si>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</si>
  <si>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</si>
  <si>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</si>
  <si>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</si>
  <si>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</si>
  <si>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</si>
  <si>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</si>
  <si>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</si>
  <si>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</si>
  <si>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</si>
  <si>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</si>
  <si>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</si>
  <si>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</si>
  <si>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</si>
  <si>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</si>
  <si>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</si>
  <si>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</si>
  <si>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</si>
  <si>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</si>
  <si>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</si>
  <si>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</si>
  <si>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</si>
  <si>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</si>
  <si>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</si>
  <si>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</si>
  <si>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</si>
  <si>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</si>
  <si>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</si>
  <si>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</si>
  <si>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</si>
  <si>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</si>
  <si>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</si>
  <si>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</si>
  <si>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</si>
  <si>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</si>
  <si>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</si>
  <si>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</si>
  <si>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</si>
  <si>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</si>
  <si>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</si>
  <si>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</si>
  <si>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</si>
  <si>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</si>
  <si>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</si>
  <si>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</si>
  <si>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</si>
  <si>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</si>
  <si>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</si>
  <si>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</si>
  <si>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</si>
  <si>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</si>
  <si>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</si>
  <si>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</si>
  <si>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</si>
  <si>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</si>
  <si>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</si>
  <si>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</si>
  <si>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</si>
  <si>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</si>
  <si>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</si>
  <si>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</si>
  <si>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</si>
  <si>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</si>
  <si>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</si>
  <si>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</si>
  <si>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</si>
  <si>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</si>
  <si>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</si>
  <si>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</si>
  <si>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</si>
  <si>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</si>
  <si>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</si>
  <si>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</si>
  <si>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</si>
  <si>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</si>
  <si>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</si>
  <si>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</si>
  <si>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</si>
  <si>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</si>
  <si>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</si>
  <si>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</si>
  <si>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</si>
  <si>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</si>
  <si>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</si>
  <si>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</si>
  <si>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</si>
  <si>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</si>
  <si>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</si>
  <si>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</si>
  <si>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</si>
  <si>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</si>
  <si>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</si>
  <si>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</si>
  <si>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</si>
  <si>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</si>
  <si>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</si>
  <si>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</si>
  <si>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</si>
  <si>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</si>
  <si>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</si>
  <si>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</si>
  <si>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</si>
  <si>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</si>
  <si>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</si>
  <si>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</si>
  <si>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</si>
  <si>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</si>
  <si>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</si>
  <si>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</si>
  <si>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</si>
  <si>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</si>
  <si>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</si>
  <si>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</si>
  <si>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</si>
  <si>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</si>
  <si>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</si>
  <si>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</si>
  <si>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</si>
  <si>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</si>
  <si>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</si>
  <si>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</si>
  <si>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</si>
  <si>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</si>
  <si>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</si>
  <si>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</si>
  <si>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</si>
  <si>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</si>
  <si>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</si>
  <si>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</si>
  <si>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</si>
  <si>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</si>
  <si>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</si>
  <si>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</si>
  <si>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</si>
  <si>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</si>
  <si>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</si>
  <si>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</si>
  <si>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</si>
  <si>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</si>
  <si>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</si>
  <si>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</si>
  <si>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</si>
  <si>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</si>
  <si>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</si>
  <si>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</si>
  <si>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</si>
  <si>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</si>
  <si>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</si>
  <si>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</si>
  <si>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</si>
  <si>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</si>
  <si>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</si>
  <si>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</si>
  <si>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</si>
  <si>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</si>
  <si>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</si>
  <si>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</si>
  <si>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</si>
  <si>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</si>
  <si>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</si>
  <si>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</si>
  <si>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</si>
  <si>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</si>
  <si>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</si>
  <si>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</si>
  <si>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</si>
  <si>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</si>
  <si>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</si>
  <si>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</si>
  <si>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</si>
  <si>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</si>
  <si>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</si>
  <si>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</si>
  <si>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</si>
  <si>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</si>
  <si>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</si>
  <si>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</si>
  <si>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</si>
  <si>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</si>
  <si>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</si>
  <si>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</si>
  <si>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</si>
  <si>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</si>
  <si>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</si>
  <si>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</si>
  <si>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</si>
  <si>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</si>
  <si>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</si>
  <si>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</si>
  <si>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</si>
  <si>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</si>
  <si>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</si>
  <si>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</si>
  <si>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</si>
  <si>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</si>
  <si>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</si>
  <si>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</si>
  <si>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</si>
  <si>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</si>
  <si>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</si>
  <si>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</si>
  <si>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</si>
  <si>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</si>
  <si>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</si>
  <si>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</si>
  <si>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</si>
  <si>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</si>
  <si>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</si>
  <si>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</si>
  <si>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</si>
  <si>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</si>
  <si>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</si>
  <si>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</si>
  <si>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</si>
  <si>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</si>
  <si>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</si>
  <si>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</si>
  <si>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</si>
  <si>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</si>
  <si>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</si>
  <si>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</si>
  <si>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</si>
  <si>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</si>
  <si>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</si>
  <si>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</si>
  <si>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</si>
  <si>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</si>
  <si>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</si>
  <si>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</si>
  <si>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</si>
  <si>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</si>
  <si>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</si>
  <si>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</si>
  <si>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</si>
  <si>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</si>
  <si>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</si>
  <si>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</si>
  <si>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</si>
  <si>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</si>
  <si>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</si>
  <si>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</si>
  <si>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</si>
  <si>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</si>
  <si>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</si>
  <si>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</si>
  <si>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</si>
  <si>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</si>
  <si>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</si>
  <si>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</si>
  <si>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</si>
  <si>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</si>
  <si>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</si>
  <si>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</si>
  <si>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</si>
  <si>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</si>
  <si>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</si>
  <si>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</si>
  <si>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</si>
  <si>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</si>
  <si>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</si>
  <si>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</si>
  <si>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</si>
  <si>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</si>
  <si>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</si>
  <si>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</si>
  <si>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</si>
  <si>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</si>
  <si>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</si>
  <si>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</si>
  <si>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</si>
  <si>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</si>
  <si>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</si>
  <si>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</si>
  <si>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</si>
  <si>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</si>
  <si>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</si>
  <si>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</si>
  <si>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</si>
  <si>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</si>
  <si>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</si>
  <si>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</si>
  <si>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</si>
  <si>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</si>
  <si>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</si>
  <si>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</si>
  <si>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</si>
  <si>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</si>
  <si>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</si>
  <si>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</si>
  <si>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</si>
  <si>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</si>
  <si>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</si>
  <si>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</si>
  <si>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</si>
  <si>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</si>
  <si>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</si>
  <si>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</si>
  <si>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</si>
  <si>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</si>
  <si>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</si>
  <si>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</si>
  <si>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</si>
  <si>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</si>
  <si>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</si>
  <si>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</si>
  <si>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</si>
  <si>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</si>
  <si>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</si>
  <si>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</si>
  <si>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</si>
  <si>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</si>
  <si>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</si>
  <si>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</si>
  <si>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</si>
  <si>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</si>
  <si>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</si>
  <si>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</si>
  <si>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</si>
  <si>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</si>
  <si>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</si>
  <si>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</si>
  <si>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</si>
  <si>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</si>
  <si>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</si>
  <si>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</si>
  <si>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</si>
  <si>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</si>
  <si>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</si>
  <si>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</si>
  <si>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</si>
  <si>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</si>
  <si>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</si>
  <si>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</si>
  <si>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</si>
  <si>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</si>
  <si>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</si>
  <si>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</si>
  <si>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</si>
  <si>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</si>
  <si>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</si>
  <si>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</si>
  <si>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</si>
  <si>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</si>
  <si>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</si>
  <si>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</si>
  <si>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</si>
  <si>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</si>
  <si>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</si>
  <si>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</si>
  <si>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</si>
  <si>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</si>
  <si>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</si>
  <si>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</si>
  <si>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</si>
  <si>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</si>
  <si>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</si>
  <si>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</si>
  <si>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</si>
  <si>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</si>
  <si>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</si>
  <si>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</si>
  <si>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</si>
  <si>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</si>
  <si>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</si>
  <si>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</si>
  <si>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</si>
  <si>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</si>
  <si>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</si>
  <si>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</si>
  <si>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</si>
  <si>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</si>
  <si>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</si>
  <si>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</si>
  <si>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</si>
  <si>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</si>
  <si>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</si>
  <si>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</si>
  <si>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</si>
  <si>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</si>
  <si>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</si>
  <si>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</si>
  <si>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</si>
  <si>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</si>
  <si>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</si>
  <si>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</si>
  <si>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</si>
  <si>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</si>
  <si>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</si>
  <si>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</si>
  <si>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</si>
  <si>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</si>
  <si>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</si>
  <si>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</si>
  <si>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</si>
  <si>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</si>
  <si>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</si>
  <si>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</si>
  <si>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</si>
  <si>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</si>
  <si>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</si>
  <si>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</si>
  <si>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</si>
  <si>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</si>
  <si>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</si>
  <si>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</si>
  <si>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</si>
  <si>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</si>
  <si>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</si>
  <si>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</si>
  <si>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</si>
  <si>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</si>
  <si>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</si>
  <si>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</si>
  <si>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</si>
  <si>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</si>
  <si>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</si>
  <si>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</si>
  <si>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</si>
  <si>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</si>
  <si>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</si>
  <si>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</si>
  <si>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</si>
  <si>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</si>
  <si>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</si>
  <si>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</si>
  <si>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</si>
  <si>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</si>
  <si>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</si>
  <si>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</si>
  <si>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</si>
  <si>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</si>
  <si>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</si>
  <si>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</si>
  <si>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</si>
  <si>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</si>
  <si>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</si>
  <si>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</si>
  <si>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</si>
  <si>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</si>
  <si>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</si>
  <si>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</si>
  <si>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</si>
  <si>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</si>
  <si>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</si>
  <si>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</si>
  <si>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</si>
  <si>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</si>
  <si>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</si>
  <si>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</si>
  <si>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</si>
  <si>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</si>
  <si>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</si>
  <si>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</si>
  <si>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</si>
  <si>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</si>
  <si>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</si>
  <si>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</si>
  <si>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</si>
  <si>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</si>
  <si>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</si>
  <si>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</si>
  <si>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</si>
  <si>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</si>
  <si>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</si>
  <si>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</si>
  <si>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</si>
  <si>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</si>
  <si>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</si>
  <si>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</si>
  <si>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</si>
  <si>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</si>
  <si>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</si>
  <si>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</si>
  <si>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</si>
  <si>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</si>
  <si>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</si>
  <si>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</si>
  <si>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</si>
  <si>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</si>
  <si>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</si>
  <si>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</si>
  <si>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</si>
  <si>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</si>
  <si>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</si>
  <si>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</si>
  <si>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</si>
  <si>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</si>
  <si>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</si>
  <si>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</si>
  <si>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</si>
  <si>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</si>
  <si>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</si>
  <si>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</si>
  <si>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</si>
  <si>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</si>
  <si>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</si>
  <si>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</si>
  <si>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</si>
  <si>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</si>
  <si>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</si>
  <si>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</si>
  <si>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</si>
  <si>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</si>
  <si>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</si>
  <si>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</si>
  <si>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</si>
  <si>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</si>
  <si>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</si>
  <si>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</si>
  <si>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</si>
  <si>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</si>
  <si>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</si>
  <si>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</si>
  <si>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</si>
  <si>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</si>
  <si>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</si>
  <si>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</si>
  <si>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</si>
  <si>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</si>
  <si>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</si>
  <si>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</si>
  <si>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</si>
  <si>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</si>
  <si>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</si>
  <si>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</si>
  <si>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</si>
  <si>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</si>
  <si>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</si>
  <si>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</si>
  <si>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</si>
  <si>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</si>
  <si>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</si>
  <si>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</si>
  <si>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</si>
  <si>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</si>
  <si>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</si>
  <si>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</si>
  <si>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</si>
  <si>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</si>
  <si>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</si>
  <si>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</si>
  <si>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</si>
  <si>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</si>
  <si>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</si>
  <si>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</si>
  <si>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</si>
  <si>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</si>
  <si>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</si>
  <si>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</si>
  <si>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</si>
  <si>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</si>
  <si>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</si>
  <si>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</si>
  <si>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</si>
  <si>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</si>
  <si>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</si>
  <si>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</si>
  <si>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</si>
  <si>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</si>
  <si>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</si>
  <si>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</si>
  <si>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</si>
  <si>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</si>
  <si>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</si>
  <si>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</si>
  <si>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</si>
  <si>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</si>
  <si>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</si>
  <si>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</si>
  <si>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</si>
  <si>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</si>
  <si>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</si>
  <si>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</si>
  <si>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</si>
  <si>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</si>
  <si>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</si>
  <si>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</si>
  <si>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</si>
  <si>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</si>
  <si>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</si>
  <si>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</si>
  <si>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</si>
  <si>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</si>
  <si>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</si>
  <si>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</si>
  <si>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</si>
  <si>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</si>
  <si>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</si>
  <si>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</si>
  <si>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</si>
  <si>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</si>
  <si>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</si>
  <si>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</si>
  <si>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</si>
  <si>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</si>
  <si>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</si>
  <si>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</si>
  <si>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</si>
  <si>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</si>
  <si>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</si>
  <si>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</si>
  <si>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</si>
  <si>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</si>
  <si>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</si>
  <si>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</si>
  <si>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</si>
  <si>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</si>
  <si>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</si>
  <si>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</si>
  <si>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</si>
  <si>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</si>
  <si>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</si>
  <si>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</si>
  <si>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</si>
  <si>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</si>
  <si>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</si>
  <si>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</si>
  <si>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</si>
  <si>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</si>
  <si>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</si>
  <si>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</si>
  <si>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</si>
  <si>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</si>
  <si>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</si>
  <si>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</si>
  <si>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</si>
  <si>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</si>
  <si>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</si>
  <si>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</si>
  <si>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</si>
  <si>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</si>
  <si>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</si>
  <si>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</si>
  <si>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</si>
  <si>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</si>
  <si>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</si>
  <si>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</si>
  <si>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</si>
  <si>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</si>
  <si>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</si>
  <si>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</si>
  <si>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</si>
  <si>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</si>
  <si>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</si>
  <si>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</si>
  <si>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</si>
  <si>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</si>
  <si>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</si>
  <si>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</si>
  <si>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</si>
  <si>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</si>
  <si>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</si>
  <si>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</si>
  <si>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</si>
  <si>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</si>
  <si>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</si>
  <si>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</si>
  <si>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</si>
  <si>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</si>
  <si>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</si>
  <si>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</si>
  <si>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</si>
  <si>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</si>
  <si>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</si>
  <si>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</si>
  <si>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</si>
  <si>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</si>
  <si>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</si>
  <si>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</si>
  <si>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</si>
  <si>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</si>
  <si>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</si>
  <si>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</si>
  <si>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</si>
  <si>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</si>
  <si>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</si>
  <si>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</si>
  <si>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</si>
  <si>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</si>
  <si>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</si>
  <si>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</si>
  <si>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</si>
  <si>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</si>
  <si>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</si>
  <si>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</si>
  <si>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</si>
  <si>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</si>
  <si>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</si>
  <si>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</si>
  <si>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</si>
  <si>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</si>
  <si>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</si>
  <si>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</si>
  <si>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</si>
  <si>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</si>
  <si>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</si>
  <si>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</si>
  <si>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</si>
  <si>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</si>
  <si>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</si>
  <si>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</si>
  <si>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</si>
  <si>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</si>
  <si>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</si>
  <si>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</si>
  <si>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</si>
  <si>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</si>
  <si>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</si>
  <si>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</si>
  <si>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</si>
  <si>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</si>
  <si>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</si>
  <si>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</si>
  <si>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</si>
  <si>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</si>
  <si>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</si>
  <si>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</si>
  <si>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</si>
  <si>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</si>
  <si>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</si>
  <si>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</si>
  <si>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</si>
  <si>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</si>
  <si>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</si>
  <si>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</si>
  <si>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</si>
  <si>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</si>
  <si>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</si>
  <si>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</si>
  <si>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</si>
  <si>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</si>
  <si>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</si>
  <si>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</si>
  <si>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</si>
  <si>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</si>
  <si>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</si>
  <si>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</si>
  <si>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</si>
  <si>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</si>
  <si>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</si>
  <si>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</si>
  <si>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</si>
  <si>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</si>
  <si>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</si>
  <si>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</si>
  <si>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</si>
  <si>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</si>
  <si>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</si>
  <si>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</si>
  <si>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</si>
  <si>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</si>
  <si>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</si>
  <si>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</si>
  <si>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</si>
  <si>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</si>
  <si>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</si>
  <si>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</si>
  <si>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</si>
  <si>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</si>
  <si>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</si>
  <si>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</si>
  <si>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</si>
  <si>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</si>
  <si>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</si>
  <si>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</si>
  <si>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</si>
  <si>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</si>
  <si>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</si>
  <si>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</si>
  <si>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</si>
  <si>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</si>
  <si>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</si>
  <si>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</si>
  <si>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</si>
  <si>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</si>
  <si>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</si>
  <si>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</si>
  <si>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</si>
  <si>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</si>
  <si>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</si>
  <si>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</si>
  <si>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</si>
  <si>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</si>
  <si>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</si>
  <si>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</si>
  <si>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</si>
  <si>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</si>
  <si>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</si>
  <si>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</si>
  <si>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</si>
  <si>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</si>
  <si>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</si>
  <si>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</si>
  <si>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</si>
  <si>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</si>
  <si>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</si>
  <si>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</si>
  <si>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</si>
  <si>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</si>
  <si>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</si>
  <si>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</si>
  <si>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</si>
  <si>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</si>
  <si>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</si>
  <si>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</si>
  <si>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</si>
  <si>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</si>
  <si>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</si>
  <si>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</si>
  <si>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</si>
  <si>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</si>
  <si>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</si>
  <si>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</si>
  <si>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</si>
  <si>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</si>
  <si>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</si>
  <si>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</si>
  <si>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</si>
  <si>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</si>
  <si>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</si>
  <si>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</si>
  <si>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</si>
  <si>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</si>
  <si>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</si>
  <si>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</si>
  <si>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</si>
  <si>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</si>
  <si>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</si>
  <si>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</si>
  <si>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</si>
  <si>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</si>
  <si>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</si>
  <si>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</si>
  <si>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</si>
  <si>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</si>
  <si>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</si>
  <si>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</si>
  <si>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</si>
  <si>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</si>
  <si>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</si>
  <si>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</si>
  <si>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</si>
  <si>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</si>
  <si>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</si>
  <si>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</si>
  <si>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</si>
  <si>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</si>
  <si>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</si>
  <si>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</si>
  <si>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</si>
  <si>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</si>
  <si>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</si>
  <si>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</si>
  <si>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</si>
  <si>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</si>
  <si>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</si>
  <si>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</si>
  <si>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</si>
  <si>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</si>
  <si>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</si>
  <si>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</si>
  <si>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</si>
  <si>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</si>
  <si>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</si>
  <si>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</si>
  <si>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</si>
  <si>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</si>
  <si>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</si>
  <si>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</si>
  <si>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</si>
  <si>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</si>
  <si>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</si>
  <si>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</si>
  <si>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</si>
  <si>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</si>
  <si>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</si>
  <si>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</si>
  <si>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</si>
  <si>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</si>
  <si>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</si>
  <si>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</si>
  <si>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</si>
  <si>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</si>
  <si>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</si>
  <si>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</si>
  <si>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</si>
  <si>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</si>
  <si>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</si>
  <si>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</si>
  <si>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</si>
  <si>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</si>
  <si>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</si>
  <si>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</si>
  <si>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</si>
  <si>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</si>
  <si>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</si>
  <si>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</si>
  <si>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</si>
  <si>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</si>
  <si>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</si>
  <si>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</si>
  <si>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</si>
  <si>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</si>
  <si>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</si>
  <si>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</si>
  <si>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</si>
  <si>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</si>
  <si>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</si>
  <si>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</si>
  <si>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</si>
  <si>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</si>
  <si>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</si>
  <si>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</si>
  <si>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</si>
  <si>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</si>
  <si>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</si>
  <si>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</si>
  <si>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</si>
  <si>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</si>
  <si>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</si>
  <si>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</si>
  <si>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</si>
  <si>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</si>
  <si>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</si>
  <si>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</si>
  <si>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</si>
  <si>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</si>
  <si>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</si>
  <si>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</si>
  <si>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</si>
  <si>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</si>
  <si>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</si>
  <si>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</si>
  <si>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</si>
  <si>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</si>
  <si>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</si>
  <si>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</si>
  <si>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</si>
  <si>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</si>
  <si>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</si>
  <si>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</si>
  <si>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</si>
  <si>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</si>
  <si>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</si>
  <si>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</si>
  <si>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</si>
  <si>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</si>
  <si>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</si>
  <si>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</si>
  <si>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</si>
  <si>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</si>
  <si>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</si>
  <si>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</si>
  <si>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</si>
  <si>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</si>
  <si>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</si>
  <si>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</si>
  <si>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</si>
  <si>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</si>
  <si>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</si>
  <si>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</si>
  <si>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</si>
  <si>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</si>
  <si>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</si>
  <si>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</si>
  <si>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</si>
  <si>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</si>
  <si>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</si>
  <si>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</si>
  <si>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</si>
  <si>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</si>
  <si>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</si>
  <si>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</si>
  <si>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</si>
  <si>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</si>
  <si>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</si>
  <si>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</si>
  <si>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</si>
  <si>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</si>
  <si>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</si>
  <si>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</si>
  <si>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</si>
  <si>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</si>
  <si>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</si>
  <si>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</si>
  <si>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</si>
  <si>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</si>
  <si>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</si>
  <si>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</si>
  <si>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</si>
  <si>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</si>
  <si>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</si>
  <si>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</si>
  <si>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</si>
  <si>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</si>
  <si>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</si>
  <si>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</si>
  <si>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</si>
  <si>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</si>
  <si>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</si>
  <si>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</si>
  <si>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</si>
  <si>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</si>
  <si>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</si>
  <si>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</si>
  <si>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</si>
  <si>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</si>
  <si>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</si>
  <si>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</si>
  <si>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</si>
  <si>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</si>
  <si>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</si>
  <si>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</si>
  <si>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</si>
  <si>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</si>
  <si>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</si>
  <si>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</si>
  <si>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</si>
  <si>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</si>
  <si>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</si>
  <si>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</si>
  <si>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</si>
  <si>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</si>
  <si>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</si>
  <si>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</si>
  <si>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</si>
  <si>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</si>
  <si>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</si>
  <si>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</si>
  <si>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</si>
  <si>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</si>
  <si>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</si>
  <si>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</si>
  <si>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</si>
  <si>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</si>
  <si>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</si>
  <si>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</si>
  <si>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</si>
  <si>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</si>
  <si>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</si>
  <si>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</si>
  <si>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</si>
  <si>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</si>
  <si>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</si>
  <si>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</si>
  <si>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</si>
  <si>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</si>
  <si>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</si>
  <si>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</si>
  <si>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</si>
  <si>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</si>
  <si>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</si>
  <si>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</si>
  <si>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</si>
  <si>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</si>
  <si>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</si>
  <si>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</si>
  <si>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</si>
  <si>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</si>
  <si>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</si>
  <si>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</si>
  <si>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</si>
  <si>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</si>
  <si>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</si>
  <si>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</si>
  <si>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</si>
  <si>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</si>
  <si>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</si>
  <si>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</si>
  <si>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</si>
  <si>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</si>
  <si>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</si>
  <si>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</si>
  <si>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</si>
  <si>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</si>
  <si>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</si>
  <si>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</si>
  <si>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</si>
  <si>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</si>
  <si>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</si>
  <si>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</si>
  <si>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</si>
  <si>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</si>
  <si>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</si>
  <si>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</si>
  <si>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</si>
  <si>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</si>
  <si>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</si>
  <si>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</si>
  <si>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</si>
  <si>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</si>
  <si>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</si>
  <si>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</si>
  <si>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</si>
  <si>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</si>
  <si>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</si>
  <si>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</si>
  <si>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</si>
  <si>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</si>
  <si>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</si>
  <si>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</si>
  <si>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</si>
  <si>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</si>
  <si>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</si>
  <si>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</si>
  <si>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</si>
  <si>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</si>
  <si>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</si>
  <si>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</si>
  <si>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</si>
  <si>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</si>
  <si>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</si>
  <si>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</si>
  <si>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</si>
  <si>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</si>
  <si>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</si>
  <si>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</si>
  <si>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</si>
  <si>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</si>
  <si>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</si>
  <si>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</si>
  <si>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</si>
  <si>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</si>
  <si>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</si>
  <si>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</si>
  <si>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</si>
  <si>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</si>
  <si>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</si>
  <si>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</si>
  <si>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</si>
  <si>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</si>
  <si>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</si>
  <si>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</si>
  <si>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</si>
  <si>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</si>
  <si>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</si>
  <si>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</si>
  <si>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</si>
  <si>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</si>
  <si>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</si>
  <si>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</si>
  <si>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</si>
  <si>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</si>
  <si>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</si>
  <si>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</si>
  <si>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</si>
  <si>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</si>
  <si>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</si>
  <si>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</si>
  <si>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</si>
  <si>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</si>
  <si>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</si>
  <si>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</si>
  <si>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</si>
  <si>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</si>
  <si>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</si>
  <si>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</si>
  <si>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</si>
  <si>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</si>
  <si>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</si>
  <si>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</si>
  <si>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</si>
  <si>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</si>
  <si>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</si>
  <si>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</si>
  <si>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</si>
  <si>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</si>
  <si>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</si>
  <si>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</si>
  <si>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</si>
  <si>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</si>
  <si>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</si>
  <si>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</si>
  <si>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</si>
  <si>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</si>
  <si>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</si>
  <si>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</si>
  <si>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</si>
  <si>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</si>
  <si>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</si>
  <si>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</si>
  <si>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</si>
  <si>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</si>
  <si>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</si>
  <si>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</si>
  <si>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</si>
  <si>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</si>
  <si>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</si>
  <si>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</si>
  <si>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</si>
  <si>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</si>
  <si>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</si>
  <si>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</si>
  <si>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</si>
  <si>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</si>
  <si>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</si>
  <si>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</si>
  <si>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</si>
  <si>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</si>
  <si>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</si>
  <si>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</si>
  <si>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</si>
  <si>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</si>
  <si>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</si>
  <si>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</si>
  <si>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</si>
  <si>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</si>
  <si>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</si>
  <si>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</si>
  <si>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</si>
  <si>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</si>
  <si>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</si>
  <si>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</si>
  <si>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</si>
  <si>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</si>
  <si>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</si>
  <si>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</si>
  <si>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</si>
  <si>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</si>
  <si>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</si>
  <si>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</si>
  <si>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</si>
  <si>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</si>
  <si>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</si>
  <si>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</si>
  <si>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</si>
  <si>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</si>
  <si>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</si>
  <si>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</si>
  <si>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</si>
  <si>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</si>
  <si>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</si>
  <si>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</si>
  <si>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</si>
  <si>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</si>
  <si>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</si>
  <si>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</si>
  <si>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</si>
  <si>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</si>
  <si>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</si>
  <si>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</si>
  <si>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</si>
  <si>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</si>
  <si>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</si>
  <si>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</si>
  <si>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</si>
  <si>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</si>
  <si>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</si>
  <si>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</si>
  <si>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</si>
  <si>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</si>
  <si>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</si>
  <si>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</si>
  <si>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</si>
  <si>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</si>
  <si>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</si>
  <si>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</si>
  <si>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</si>
  <si>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</si>
  <si>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</si>
  <si>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</si>
  <si>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</si>
  <si>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</si>
  <si>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</si>
  <si>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</si>
  <si>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</si>
  <si>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</si>
  <si>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</si>
  <si>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</si>
  <si>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</si>
  <si>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</si>
  <si>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</si>
  <si>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</si>
  <si>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</si>
  <si>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</si>
  <si>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</si>
  <si>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</si>
  <si>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</si>
  <si>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</si>
  <si>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</si>
  <si>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</si>
  <si>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</si>
  <si>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</si>
  <si>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</si>
  <si>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</si>
  <si>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</si>
  <si>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</si>
  <si>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</si>
  <si>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</si>
  <si>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</si>
  <si>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</si>
  <si>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</si>
  <si>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</si>
  <si>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</si>
  <si>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</si>
  <si>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</si>
  <si>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</si>
  <si>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</si>
  <si>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</si>
  <si>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</si>
  <si>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</si>
  <si>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</si>
  <si>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</si>
  <si>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</si>
  <si>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</si>
  <si>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</si>
  <si>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</si>
  <si>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</si>
  <si>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</si>
  <si>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</si>
  <si>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</si>
  <si>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</si>
  <si>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</si>
  <si>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</si>
  <si>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</si>
  <si>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</si>
  <si>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</si>
  <si>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</si>
  <si>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</si>
  <si>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</si>
  <si>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</si>
  <si>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</si>
  <si>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</si>
  <si>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</si>
  <si>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</si>
  <si>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</si>
  <si>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</si>
  <si>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</si>
  <si>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</si>
  <si>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</si>
  <si>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</si>
  <si>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</si>
  <si>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</si>
  <si>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</si>
  <si>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</si>
  <si>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</si>
  <si>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</si>
  <si>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</si>
  <si>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</si>
  <si>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</si>
  <si>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</si>
  <si>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</si>
  <si>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</si>
  <si>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</si>
  <si>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</si>
  <si>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</si>
  <si>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</si>
  <si>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</si>
  <si>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</si>
  <si>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</si>
  <si>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</si>
  <si>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</si>
  <si>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</si>
  <si>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</si>
  <si>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</si>
  <si>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</si>
  <si>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</si>
  <si>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</si>
  <si>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</si>
  <si>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</si>
  <si>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</si>
  <si>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</si>
  <si>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</si>
  <si>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</si>
  <si>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</si>
  <si>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</si>
  <si>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</si>
  <si>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</si>
  <si>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</si>
  <si>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</si>
  <si>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</si>
  <si>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</si>
  <si>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</si>
  <si>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</si>
  <si>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</si>
  <si>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</si>
  <si>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</si>
  <si>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</si>
  <si>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</si>
  <si>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</si>
  <si>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</si>
  <si>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</si>
  <si>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</si>
  <si>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</si>
  <si>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</si>
  <si>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</si>
  <si>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</si>
  <si>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</si>
  <si>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</si>
  <si>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</si>
  <si>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</si>
  <si>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</si>
  <si>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</si>
  <si>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</si>
  <si>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</si>
  <si>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</si>
  <si>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</si>
  <si>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</si>
  <si>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</si>
  <si>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</si>
  <si>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</si>
  <si>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</si>
  <si>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</si>
  <si>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</si>
  <si>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</si>
  <si>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</si>
  <si>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</si>
  <si>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</si>
  <si>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</si>
  <si>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</si>
  <si>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</si>
  <si>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</si>
  <si>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</si>
  <si>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</si>
  <si>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</si>
  <si>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</si>
  <si>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</si>
  <si>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</si>
  <si>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</si>
  <si>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</si>
  <si>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</si>
  <si>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</si>
  <si>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</si>
  <si>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</si>
  <si>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</si>
  <si>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</si>
  <si>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</si>
  <si>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</si>
  <si>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</si>
  <si>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</si>
  <si>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</si>
  <si>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</si>
  <si>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</si>
  <si>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</si>
  <si>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</si>
  <si>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</si>
  <si>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</si>
  <si>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</si>
  <si>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</si>
  <si>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</si>
  <si>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</si>
  <si>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</si>
  <si>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</si>
  <si>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</si>
  <si>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</si>
  <si>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</si>
  <si>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</si>
  <si>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</si>
  <si>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</si>
  <si>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</si>
  <si>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</si>
  <si>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</si>
  <si>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</si>
  <si>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</si>
  <si>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</si>
  <si>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</si>
  <si>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</si>
  <si>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</si>
  <si>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</si>
  <si>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</si>
  <si>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</si>
  <si>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</si>
  <si>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</si>
  <si>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</si>
  <si>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</si>
  <si>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</si>
  <si>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</si>
  <si>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</si>
  <si>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</si>
  <si>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</si>
  <si>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</si>
  <si>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</si>
  <si>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</si>
  <si>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</si>
  <si>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</si>
  <si>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</si>
  <si>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</si>
  <si>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</si>
  <si>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</si>
  <si>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</si>
  <si>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</si>
  <si>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</si>
  <si>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</si>
  <si>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</si>
  <si>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</si>
  <si>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</si>
  <si>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</si>
  <si>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</si>
  <si>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</si>
  <si>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</si>
  <si>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</si>
  <si>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</si>
  <si>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</si>
  <si>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</si>
  <si>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</si>
  <si>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</si>
  <si>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</si>
  <si>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</si>
  <si>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</si>
  <si>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</si>
  <si>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</si>
  <si>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</si>
  <si>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</si>
  <si>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</si>
  <si>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</si>
  <si>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</si>
  <si>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</si>
  <si>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</si>
  <si>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</si>
  <si>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</si>
  <si>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</si>
  <si>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</si>
  <si>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</si>
  <si>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</si>
  <si>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</si>
  <si>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</si>
  <si>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</si>
  <si>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</si>
  <si>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</si>
  <si>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</si>
  <si>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</si>
  <si>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</si>
  <si>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</si>
  <si>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</si>
  <si>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</si>
  <si>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</si>
  <si>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</si>
  <si>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</si>
  <si>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</si>
  <si>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</si>
  <si>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</si>
  <si>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</si>
  <si>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</si>
  <si>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</si>
  <si>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</si>
  <si>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</si>
  <si>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</si>
  <si>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</si>
  <si>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</si>
  <si>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</si>
  <si>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</si>
  <si>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</si>
  <si>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</si>
  <si>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</si>
  <si>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</si>
  <si>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</si>
  <si>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</si>
  <si>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</si>
  <si>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</si>
  <si>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</si>
  <si>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</si>
  <si>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</si>
  <si>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</si>
  <si>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</si>
  <si>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</si>
  <si>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</si>
  <si>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</si>
  <si>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</si>
  <si>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</si>
  <si>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</si>
  <si>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</si>
  <si>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</si>
  <si>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</si>
  <si>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</si>
  <si>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</si>
  <si>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</si>
  <si>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</si>
  <si>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</si>
  <si>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</si>
  <si>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</si>
  <si>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</si>
  <si>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</si>
  <si>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</si>
  <si>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</si>
  <si>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</si>
  <si>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</si>
  <si>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</si>
  <si>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</si>
  <si>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</si>
  <si>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</si>
  <si>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</si>
  <si>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</si>
  <si>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</si>
  <si>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</si>
  <si>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</si>
  <si>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</si>
  <si>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</si>
  <si>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</si>
  <si>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</si>
  <si>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</si>
  <si>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</si>
  <si>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</si>
  <si>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</si>
  <si>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</si>
  <si>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</si>
  <si>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</si>
  <si>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</si>
  <si>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</si>
  <si>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</si>
  <si>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</si>
  <si>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</si>
  <si>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</si>
  <si>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</si>
  <si>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</si>
  <si>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</si>
  <si>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</si>
  <si>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</si>
  <si>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</si>
  <si>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</si>
  <si>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</si>
  <si>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</si>
  <si>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</si>
  <si>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</si>
  <si>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</si>
  <si>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</si>
  <si>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</si>
  <si>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</si>
  <si>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</si>
  <si>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</si>
  <si>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</si>
  <si>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</si>
  <si>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</si>
  <si>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</si>
  <si>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</si>
  <si>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</si>
  <si>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</si>
  <si>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</si>
  <si>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</si>
  <si>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</si>
  <si>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</si>
  <si>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</si>
  <si>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</si>
  <si>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</si>
  <si>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</si>
  <si>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</si>
  <si>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</si>
  <si>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</si>
  <si>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</si>
  <si>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</si>
  <si>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</si>
  <si>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</si>
  <si>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</si>
  <si>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</si>
  <si>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</si>
  <si>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</si>
  <si>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</si>
  <si>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</si>
  <si>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</si>
  <si>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</si>
  <si>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</si>
  <si>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</si>
  <si>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</si>
  <si>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</si>
  <si>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</si>
  <si>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</si>
  <si>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</si>
  <si>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</si>
  <si>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</si>
  <si>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</si>
  <si>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</si>
  <si>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</si>
  <si>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</si>
  <si>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</si>
  <si>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</si>
  <si>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</si>
  <si>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</si>
  <si>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</si>
  <si>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</si>
  <si>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</si>
  <si>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</si>
  <si>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</si>
  <si>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</si>
  <si>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</si>
  <si>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</si>
  <si>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</si>
  <si>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</si>
  <si>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</si>
  <si>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</si>
  <si>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</si>
  <si>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</si>
  <si>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</si>
  <si>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</si>
  <si>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</si>
  <si>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</si>
  <si>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</si>
  <si>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</si>
  <si>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</si>
  <si>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</si>
  <si>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</si>
  <si>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</si>
  <si>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</si>
  <si>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</si>
  <si>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</si>
  <si>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</si>
  <si>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</si>
  <si>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</si>
  <si>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</si>
  <si>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</si>
  <si>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</si>
  <si>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</si>
  <si>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</si>
  <si>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</si>
  <si>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</si>
  <si>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</si>
  <si>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</si>
  <si>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</si>
  <si>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</si>
  <si>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</si>
  <si>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</si>
  <si>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</si>
  <si>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</si>
  <si>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</si>
  <si>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</si>
  <si>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</si>
  <si>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</si>
  <si>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</si>
  <si>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</si>
  <si>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</si>
  <si>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</si>
  <si>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</si>
  <si>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</si>
  <si>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</si>
  <si>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</si>
  <si>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</si>
  <si>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</si>
  <si>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</si>
  <si>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</si>
  <si>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</si>
  <si>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</si>
  <si>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</si>
  <si>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</si>
  <si>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</si>
  <si>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</si>
  <si>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</si>
  <si>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</si>
  <si>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</si>
  <si>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</si>
  <si>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</si>
  <si>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</si>
  <si>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</si>
  <si>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</si>
  <si>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</si>
  <si>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</si>
  <si>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</si>
  <si>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</si>
  <si>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</si>
  <si>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</si>
  <si>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</si>
  <si>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</si>
  <si>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</si>
  <si>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</si>
  <si>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</si>
  <si>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</si>
  <si>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</si>
  <si>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</si>
  <si>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</si>
  <si>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</si>
  <si>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</si>
  <si>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</si>
  <si>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</si>
  <si>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</si>
  <si>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</si>
  <si>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</si>
  <si>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</si>
  <si>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</si>
  <si>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</si>
  <si>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</si>
  <si>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</si>
  <si>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</si>
  <si>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</si>
  <si>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</si>
  <si>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</si>
  <si>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</si>
  <si>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</si>
  <si>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</si>
  <si>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</si>
  <si>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</si>
  <si>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</si>
  <si>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</si>
  <si>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</si>
  <si>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</si>
  <si>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</si>
  <si>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</si>
  <si>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</si>
  <si>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</si>
  <si>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</si>
  <si>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</si>
  <si>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</si>
  <si>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</si>
  <si>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</si>
  <si>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</si>
  <si>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</si>
  <si>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</si>
  <si>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</si>
  <si>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</si>
  <si>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</si>
  <si>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</si>
  <si>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</si>
  <si>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</si>
  <si>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</si>
  <si>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</si>
  <si>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</si>
  <si>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</si>
  <si>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</si>
  <si>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</si>
  <si>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</si>
  <si>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</si>
  <si>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</si>
  <si>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</si>
  <si>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</si>
  <si>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</si>
  <si>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</si>
  <si>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</si>
  <si>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</si>
  <si>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</si>
  <si>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</si>
  <si>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</si>
  <si>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</si>
  <si>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</si>
  <si>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</si>
  <si>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</si>
  <si>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</si>
  <si>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</si>
  <si>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</si>
  <si>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</si>
  <si>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</si>
  <si>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</si>
  <si>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</si>
  <si>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</si>
  <si>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</si>
  <si>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</si>
  <si>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</si>
  <si>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</si>
  <si>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</si>
  <si>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</si>
  <si>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</si>
  <si>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</si>
  <si>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</si>
  <si>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</si>
  <si>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</si>
  <si>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</si>
  <si>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</si>
  <si>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</si>
  <si>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</si>
  <si>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</si>
  <si>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</si>
  <si>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</si>
  <si>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</si>
  <si>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</si>
  <si>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</si>
  <si>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</si>
  <si>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</si>
  <si>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</si>
  <si>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</si>
  <si>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</si>
  <si>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</si>
  <si>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</si>
  <si>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</si>
  <si>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</si>
  <si>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</si>
  <si>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</si>
  <si>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</si>
  <si>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</si>
  <si>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</si>
  <si>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</si>
  <si>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</si>
  <si>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</si>
  <si>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</si>
  <si>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</si>
  <si>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</si>
  <si>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</si>
  <si>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</si>
  <si>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</si>
  <si>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</si>
  <si>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</si>
  <si>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</si>
  <si>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</si>
  <si>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</si>
  <si>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</si>
  <si>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</si>
  <si>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</si>
  <si>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</si>
  <si>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</si>
  <si>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</si>
  <si>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</si>
  <si>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</si>
  <si>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</si>
  <si>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</si>
  <si>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</si>
  <si>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</si>
  <si>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</si>
  <si>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</si>
  <si>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</si>
  <si>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</si>
  <si>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</si>
  <si>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</si>
  <si>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</si>
  <si>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</si>
  <si>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</si>
  <si>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</si>
  <si>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</si>
  <si>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</si>
  <si>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</si>
  <si>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</si>
  <si>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</si>
  <si>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</si>
  <si>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</si>
  <si>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</si>
  <si>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</si>
  <si>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</si>
  <si>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</si>
  <si>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</si>
  <si>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</si>
  <si>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</si>
  <si>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</si>
  <si>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</si>
  <si>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</si>
  <si>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</si>
  <si>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</si>
  <si>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</si>
  <si>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</si>
  <si>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</si>
  <si>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</si>
  <si>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</si>
  <si>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</si>
  <si>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</si>
  <si>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</si>
  <si>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</si>
  <si>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</si>
  <si>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</si>
  <si>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</si>
  <si>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</si>
  <si>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</si>
  <si>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</si>
  <si>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</si>
  <si>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</si>
  <si>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</si>
  <si>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</si>
  <si>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</si>
  <si>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</si>
  <si>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</si>
  <si>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</si>
  <si>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</si>
  <si>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</si>
  <si>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</si>
  <si>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</si>
  <si>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</si>
  <si>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</si>
  <si>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</si>
  <si>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</si>
  <si>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</si>
  <si>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</si>
  <si>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</si>
  <si>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</si>
  <si>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</si>
  <si>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</si>
  <si>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</si>
  <si>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</si>
  <si>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</si>
  <si>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</si>
  <si>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</si>
  <si>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</si>
  <si>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</si>
  <si>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</si>
  <si>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</si>
  <si>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</si>
  <si>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</si>
  <si>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</si>
  <si>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</si>
  <si>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</si>
  <si>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</si>
  <si>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</si>
  <si>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</si>
  <si>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</si>
  <si>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</si>
  <si>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</si>
  <si>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</si>
  <si>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</si>
  <si>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</si>
  <si>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</si>
  <si>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</si>
  <si>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</si>
  <si>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</si>
  <si>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</si>
  <si>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</si>
  <si>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</si>
  <si>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</si>
  <si>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</si>
  <si>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</si>
  <si>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</si>
  <si>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</si>
  <si>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</si>
  <si>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</si>
  <si>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</si>
  <si>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</si>
  <si>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</si>
  <si>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</si>
  <si>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</si>
  <si>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</si>
  <si>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</si>
  <si>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</si>
  <si>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</si>
  <si>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</si>
  <si>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</si>
  <si>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</si>
  <si>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</si>
  <si>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</si>
  <si>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</si>
  <si>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</si>
  <si>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</si>
  <si>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</si>
  <si>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</si>
  <si>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</si>
  <si>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</si>
  <si>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</si>
  <si>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</si>
  <si>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</si>
  <si>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</si>
  <si>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</si>
  <si>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</si>
  <si>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</si>
  <si>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</si>
  <si>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</si>
  <si>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</si>
  <si>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</si>
  <si>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</si>
  <si>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</si>
  <si>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</si>
  <si>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</si>
  <si>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</si>
  <si>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</si>
  <si>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</si>
  <si>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</si>
  <si>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</si>
  <si>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</si>
  <si>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</si>
  <si>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</si>
  <si>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</si>
  <si>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</si>
  <si>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</si>
  <si>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</si>
  <si>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</si>
  <si>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</si>
  <si>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</si>
  <si>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</si>
  <si>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</si>
  <si>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</si>
  <si>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</si>
  <si>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</si>
  <si>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</si>
  <si>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</si>
  <si>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</si>
  <si>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</si>
  <si>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</si>
  <si>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</si>
  <si>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</si>
  <si>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</si>
  <si>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</si>
  <si>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</si>
  <si>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</si>
  <si>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</si>
  <si>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</si>
  <si>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</si>
  <si>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</si>
  <si>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</si>
  <si>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</si>
  <si>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</si>
  <si>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</si>
  <si>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</si>
  <si>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</si>
  <si>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</si>
  <si>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</si>
  <si>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</si>
  <si>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</si>
  <si>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</si>
  <si>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</si>
  <si>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</si>
  <si>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</si>
  <si>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</si>
  <si>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</si>
  <si>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</si>
  <si>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</si>
  <si>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</si>
  <si>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</si>
  <si>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</si>
  <si>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</si>
  <si>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</si>
  <si>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</si>
  <si>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</si>
  <si>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</si>
  <si>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</si>
  <si>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</si>
  <si>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</si>
  <si>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</si>
  <si>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</si>
  <si>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</si>
  <si>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</si>
  <si>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</si>
  <si>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</si>
  <si>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</si>
  <si>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</si>
  <si>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</si>
  <si>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</si>
  <si>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</si>
  <si>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</si>
  <si>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</si>
  <si>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</si>
  <si>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</si>
  <si>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</si>
  <si>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</si>
  <si>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</si>
  <si>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</si>
  <si>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</si>
  <si>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</si>
  <si>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</si>
  <si>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</si>
  <si>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</si>
  <si>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</si>
  <si>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</si>
  <si>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</si>
  <si>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</si>
  <si>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</si>
  <si>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</si>
  <si>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</si>
  <si>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</si>
  <si>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</si>
  <si>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</si>
  <si>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</si>
  <si>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</si>
  <si>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</si>
  <si>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</si>
  <si>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</si>
  <si>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</si>
  <si>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</si>
  <si>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</si>
  <si>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</si>
  <si>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</si>
  <si>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</si>
  <si>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</si>
  <si>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</si>
  <si>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</si>
  <si>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</si>
  <si>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</si>
  <si>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</si>
  <si>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</si>
  <si>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</si>
  <si>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</si>
  <si>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</si>
  <si>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</si>
  <si>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</si>
  <si>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</si>
  <si>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</si>
  <si>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</si>
  <si>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</si>
  <si>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</si>
  <si>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</si>
  <si>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</si>
  <si>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</si>
  <si>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</si>
  <si>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</si>
  <si>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</si>
  <si>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</si>
  <si>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</si>
  <si>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</si>
  <si>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</si>
  <si>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</si>
  <si>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</si>
  <si>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</si>
  <si>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</si>
  <si>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</si>
  <si>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</si>
  <si>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</si>
  <si>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</si>
  <si>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</si>
  <si>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</si>
  <si>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</si>
  <si>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</si>
  <si>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</si>
  <si>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</si>
  <si>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</si>
  <si>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</si>
  <si>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</si>
  <si>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</si>
  <si>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</si>
  <si>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</si>
  <si>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</si>
  <si>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</si>
  <si>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</si>
  <si>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</si>
  <si>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</si>
  <si>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</si>
  <si>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</si>
  <si>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</si>
  <si>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</si>
  <si>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</si>
  <si>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</si>
  <si>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</si>
  <si>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</si>
  <si>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</si>
  <si>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</si>
  <si>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</si>
  <si>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</si>
  <si>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</si>
  <si>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</si>
  <si>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</si>
  <si>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</si>
  <si>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</si>
  <si>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</si>
  <si>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</si>
  <si>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</si>
  <si>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</si>
  <si>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</si>
  <si>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</si>
  <si>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</si>
  <si>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</si>
  <si>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</si>
  <si>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</si>
  <si>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</si>
  <si>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</si>
  <si>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</si>
  <si>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</si>
  <si>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</si>
  <si>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</si>
  <si>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</si>
  <si>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</si>
  <si>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</si>
  <si>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</si>
  <si>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</si>
  <si>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</si>
  <si>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</si>
  <si>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</si>
  <si>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</si>
  <si>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</si>
  <si>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</si>
  <si>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</si>
  <si>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</si>
  <si>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</si>
  <si>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</si>
  <si>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</si>
  <si>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</si>
  <si>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</si>
  <si>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</si>
  <si>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</si>
  <si>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</si>
  <si>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</si>
  <si>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</si>
  <si>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</si>
  <si>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</si>
  <si>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</si>
  <si>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</si>
  <si>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</si>
  <si>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</si>
  <si>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</si>
  <si>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</si>
  <si>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</si>
  <si>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</si>
  <si>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</si>
  <si>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</si>
  <si>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</si>
  <si>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</si>
  <si>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</si>
  <si>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</si>
  <si>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</si>
  <si>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</si>
  <si>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</si>
  <si>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</si>
  <si>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</si>
  <si>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</si>
  <si>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</si>
  <si>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</si>
  <si>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</si>
  <si>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</si>
  <si>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</si>
  <si>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</si>
  <si>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</si>
  <si>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</si>
  <si>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</si>
  <si>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</si>
  <si>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</si>
  <si>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</si>
  <si>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</si>
  <si>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</si>
  <si>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</si>
  <si>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</si>
  <si>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</si>
  <si>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</si>
  <si>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</si>
  <si>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</si>
  <si>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</si>
  <si>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</si>
  <si>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</si>
  <si>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</si>
  <si>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</si>
  <si>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</si>
  <si>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</si>
  <si>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</si>
  <si>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</si>
  <si>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</si>
  <si>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</si>
  <si>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</si>
  <si>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</si>
  <si>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</si>
  <si>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</si>
  <si>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</si>
  <si>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</si>
  <si>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</si>
  <si>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</si>
  <si>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</si>
  <si>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</si>
  <si>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</si>
  <si>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</si>
  <si>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</si>
  <si>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</si>
  <si>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</si>
  <si>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</si>
  <si>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</si>
  <si>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</si>
  <si>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</si>
  <si>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</si>
  <si>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</si>
  <si>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</si>
  <si>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</si>
  <si>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</si>
  <si>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</si>
  <si>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</si>
  <si>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</si>
  <si>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</si>
  <si>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</si>
  <si>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</si>
  <si>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</si>
  <si>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</si>
  <si>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</si>
  <si>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</si>
  <si>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</si>
  <si>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</si>
  <si>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</si>
  <si>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</si>
  <si>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</si>
  <si>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</si>
  <si>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</si>
  <si>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</si>
  <si>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</si>
  <si>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</si>
  <si>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</si>
  <si>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</si>
  <si>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</si>
  <si>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</si>
  <si>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</si>
  <si>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</si>
  <si>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</si>
  <si>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</si>
  <si>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</si>
  <si>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</si>
  <si>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</si>
  <si>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</si>
  <si>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</si>
  <si>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</si>
  <si>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</si>
  <si>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</si>
  <si>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</si>
  <si>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</si>
  <si>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</si>
  <si>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</si>
  <si>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</si>
  <si>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</si>
  <si>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</si>
  <si>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</si>
  <si>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</si>
  <si>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</si>
  <si>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</si>
  <si>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</si>
  <si>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</si>
  <si>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</si>
  <si>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</si>
  <si>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</si>
  <si>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</si>
  <si>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</si>
  <si>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</si>
  <si>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</si>
  <si>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</si>
  <si>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</si>
  <si>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</si>
  <si>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</si>
  <si>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</si>
  <si>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</si>
  <si>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</si>
  <si>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</si>
  <si>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</si>
  <si>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</si>
  <si>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</si>
  <si>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</si>
  <si>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</si>
  <si>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</si>
  <si>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</si>
  <si>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</si>
  <si>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</si>
  <si>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</si>
  <si>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</si>
  <si>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</si>
  <si>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</si>
  <si>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</si>
  <si>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</si>
  <si>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</si>
  <si>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</si>
  <si>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</si>
  <si>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</si>
  <si>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</si>
  <si>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</si>
  <si>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</si>
  <si>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</si>
  <si>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</si>
  <si>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</si>
  <si>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</si>
  <si>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</si>
  <si>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</si>
  <si>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</si>
  <si>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</si>
  <si>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</si>
  <si>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</si>
  <si>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</si>
  <si>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</si>
  <si>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</si>
  <si>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</si>
  <si>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</si>
  <si>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</si>
  <si>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</si>
  <si>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</si>
  <si>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</si>
  <si>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</si>
  <si>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</si>
  <si>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</si>
  <si>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</si>
  <si>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</si>
  <si>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</si>
  <si>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</si>
  <si>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</si>
  <si>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</si>
  <si>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</si>
  <si>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</si>
  <si>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</si>
  <si>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</si>
  <si>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</si>
  <si>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</si>
  <si>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</si>
  <si>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</si>
  <si>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</si>
  <si>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</si>
  <si>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</si>
  <si>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</si>
  <si>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</si>
  <si>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</si>
  <si>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</si>
  <si>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</si>
  <si>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</si>
  <si>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</si>
  <si>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</si>
  <si>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</si>
  <si>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</si>
  <si>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</si>
  <si>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</si>
  <si>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</si>
  <si>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</si>
  <si>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</si>
  <si>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</si>
  <si>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</si>
  <si>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</si>
  <si>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</si>
  <si>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</si>
  <si>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</si>
  <si>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</si>
  <si>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</si>
  <si>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</si>
  <si>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</si>
  <si>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</si>
  <si>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</si>
  <si>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</si>
  <si>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</si>
  <si>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</si>
  <si>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</si>
  <si>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</si>
  <si>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</si>
  <si>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</si>
  <si>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</si>
  <si>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</si>
  <si>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</si>
  <si>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</si>
  <si>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</si>
  <si>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</si>
  <si>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</si>
  <si>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</si>
  <si>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</si>
  <si>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</si>
  <si>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</si>
  <si>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</si>
  <si>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</si>
  <si>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</si>
  <si>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</si>
  <si>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</si>
  <si>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</si>
  <si>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</si>
  <si>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</si>
  <si>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</si>
  <si>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</si>
  <si>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</si>
  <si>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</si>
  <si>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</si>
  <si>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</si>
  <si>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</si>
  <si>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</si>
  <si>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</si>
  <si>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</si>
  <si>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</si>
  <si>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</si>
  <si>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</si>
  <si>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</si>
  <si>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</si>
  <si>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</si>
  <si>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</si>
  <si>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</si>
  <si>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</si>
  <si>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</si>
  <si>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</si>
  <si>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</si>
  <si>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</si>
  <si>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</si>
  <si>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</si>
  <si>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</si>
  <si>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</si>
  <si>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</si>
  <si>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</si>
  <si>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</si>
  <si>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</si>
  <si>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</si>
  <si>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</si>
  <si>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</si>
  <si>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</si>
  <si>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</si>
  <si>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</si>
  <si>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</si>
  <si>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</si>
  <si>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</si>
  <si>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</si>
  <si>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</si>
  <si>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</si>
  <si>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</si>
  <si>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</si>
  <si>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</si>
  <si>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</si>
  <si>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</si>
  <si>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</si>
  <si>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</si>
  <si>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</si>
  <si>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</si>
  <si>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</si>
  <si>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</si>
  <si>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</si>
  <si>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</si>
  <si>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</si>
  <si>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</si>
  <si>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</si>
  <si>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</si>
  <si>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</si>
  <si>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</si>
  <si>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</si>
  <si>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</si>
  <si>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</si>
  <si>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</si>
  <si>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</si>
  <si>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</si>
  <si>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</si>
  <si>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</si>
  <si>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</si>
  <si>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</si>
  <si>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</si>
  <si>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</si>
  <si>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</si>
  <si>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</si>
  <si>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</si>
  <si>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</si>
  <si>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</si>
  <si>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</si>
  <si>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</si>
  <si>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</si>
  <si>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</si>
  <si>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</si>
  <si>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</si>
  <si>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</si>
  <si>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</si>
  <si>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</si>
  <si>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</si>
  <si>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</si>
  <si>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</si>
  <si>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</si>
  <si>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</si>
  <si>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</si>
  <si>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</si>
  <si>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</si>
  <si>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</si>
  <si>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</si>
  <si>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</si>
  <si>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</si>
  <si>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</si>
  <si>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</si>
  <si>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</si>
  <si>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</si>
  <si>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</si>
  <si>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</si>
  <si>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</si>
  <si>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</si>
  <si>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</si>
  <si>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</si>
  <si>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</si>
  <si>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</si>
  <si>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</si>
  <si>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</si>
  <si>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</si>
  <si>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</si>
  <si>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</si>
  <si>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</si>
  <si>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</si>
  <si>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</si>
  <si>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</si>
  <si>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</si>
  <si>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</si>
  <si>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</si>
  <si>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</si>
  <si>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</si>
  <si>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</si>
  <si>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</si>
  <si>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</si>
  <si>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</si>
  <si>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</si>
  <si>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</si>
  <si>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</si>
  <si>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</si>
  <si>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</si>
  <si>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</si>
  <si>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</si>
  <si>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</si>
  <si>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</si>
  <si>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</si>
  <si>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</si>
  <si>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</si>
  <si>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</si>
  <si>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</si>
  <si>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</si>
  <si>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</si>
  <si>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</si>
  <si>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</si>
  <si>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</si>
  <si>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</si>
  <si>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</si>
  <si>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</si>
  <si>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</si>
  <si>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</si>
  <si>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</si>
  <si>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</si>
  <si>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</si>
  <si>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</si>
  <si>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</si>
  <si>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</si>
  <si>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</si>
  <si>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</si>
  <si>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</si>
  <si>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</si>
  <si>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</si>
  <si>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</si>
  <si>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</si>
  <si>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</si>
  <si>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</si>
  <si>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</si>
  <si>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</si>
  <si>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</si>
  <si>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</si>
  <si>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</si>
  <si>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</si>
  <si>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</si>
  <si>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</si>
  <si>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</si>
  <si>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</si>
  <si>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</si>
  <si>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</si>
  <si>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</si>
  <si>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</si>
  <si>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</si>
  <si>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</si>
  <si>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</si>
  <si>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</si>
  <si>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</si>
  <si>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</si>
  <si>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</si>
  <si>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</si>
  <si>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</si>
  <si>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</si>
  <si>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</si>
  <si>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</si>
  <si>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</si>
  <si>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</si>
  <si>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</si>
  <si>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</si>
  <si>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</si>
  <si>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</si>
  <si>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</si>
  <si>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</si>
  <si>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</si>
  <si>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</si>
  <si>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</si>
  <si>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</si>
  <si>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</si>
  <si>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</si>
  <si>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</si>
  <si>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</si>
  <si>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</si>
  <si>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</si>
  <si>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</si>
  <si>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</si>
  <si>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</si>
  <si>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</si>
  <si>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</si>
  <si>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</si>
  <si>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</si>
  <si>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</si>
  <si>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</si>
  <si>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</si>
  <si>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</si>
  <si>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</si>
  <si>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</si>
  <si>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</si>
  <si>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</si>
  <si>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</si>
  <si>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</si>
  <si>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</si>
  <si>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</si>
  <si>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</si>
  <si>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</si>
  <si>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</si>
  <si>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</si>
  <si>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</si>
  <si>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</si>
  <si>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</si>
  <si>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</si>
  <si>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</si>
  <si>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</si>
  <si>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</si>
  <si>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</si>
  <si>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</si>
  <si>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</si>
  <si>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</si>
  <si>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</si>
  <si>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</si>
  <si>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</si>
  <si>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</si>
  <si>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</si>
  <si>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</si>
  <si>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</si>
  <si>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</si>
  <si>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</si>
  <si>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</si>
  <si>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</si>
  <si>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</si>
  <si>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</si>
  <si>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</si>
  <si>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</si>
  <si>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</si>
  <si>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</si>
  <si>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</si>
  <si>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</si>
  <si>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</si>
  <si>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</si>
  <si>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</si>
  <si>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</si>
  <si>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</si>
  <si>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</si>
  <si>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</si>
  <si>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</si>
  <si>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</si>
  <si>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</si>
  <si>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</si>
  <si>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</si>
  <si>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</si>
  <si>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</si>
  <si>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</si>
  <si>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</si>
  <si>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</si>
  <si>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</si>
  <si>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</si>
  <si>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</si>
  <si>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</si>
  <si>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</si>
  <si>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</si>
  <si>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</si>
  <si>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</si>
  <si>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</si>
  <si>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</si>
  <si>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</si>
  <si>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</si>
  <si>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</si>
  <si>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</si>
  <si>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</si>
  <si>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</si>
  <si>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</si>
  <si>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</si>
  <si>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</si>
  <si>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</si>
  <si>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</si>
  <si>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</si>
  <si>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</si>
  <si>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</si>
  <si>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</si>
  <si>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</si>
  <si>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</si>
  <si>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</si>
  <si>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</si>
  <si>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</si>
  <si>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</si>
  <si>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</si>
  <si>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</si>
  <si>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</si>
  <si>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</si>
  <si>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</si>
  <si>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</si>
  <si>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</si>
  <si>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</si>
  <si>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</si>
  <si>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</si>
  <si>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</si>
  <si>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</si>
  <si>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</si>
  <si>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</si>
  <si>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</si>
  <si>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</si>
  <si>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</si>
  <si>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</si>
  <si>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</si>
  <si>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</si>
  <si>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</si>
  <si>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</si>
  <si>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</si>
  <si>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</si>
  <si>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</si>
  <si>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</si>
  <si>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</si>
  <si>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</si>
  <si>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</si>
  <si>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</si>
  <si>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</si>
  <si>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</si>
  <si>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</si>
  <si>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</si>
  <si>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</si>
  <si>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</si>
  <si>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</si>
  <si>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</si>
  <si>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</si>
  <si>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</si>
  <si>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</si>
  <si>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</si>
  <si>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</si>
  <si>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</si>
  <si>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</si>
  <si>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</si>
  <si>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</si>
  <si>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</si>
  <si>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</si>
  <si>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</si>
  <si>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</si>
  <si>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</si>
  <si>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</si>
  <si>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</si>
  <si>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</si>
  <si>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</si>
  <si>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</si>
  <si>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</si>
  <si>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</si>
  <si>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</si>
  <si>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</si>
  <si>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</si>
  <si>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</si>
  <si>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</si>
  <si>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</si>
  <si>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</si>
  <si>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</si>
  <si>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</si>
  <si>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</si>
  <si>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</si>
  <si>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</si>
  <si>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</si>
  <si>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</si>
  <si>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</si>
  <si>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</si>
  <si>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</si>
  <si>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</si>
  <si>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</si>
  <si>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</si>
  <si>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</si>
  <si>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</si>
  <si>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</si>
  <si>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</si>
  <si>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</si>
  <si>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</si>
  <si>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</si>
  <si>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</si>
  <si>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</si>
  <si>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</si>
  <si>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</si>
  <si>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</si>
  <si>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</si>
  <si>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</si>
  <si>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</si>
  <si>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</si>
  <si>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</si>
  <si>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</si>
  <si>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</si>
  <si>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</si>
  <si>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</si>
  <si>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</si>
  <si>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</si>
  <si>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</si>
  <si>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</si>
  <si>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</si>
  <si>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</si>
  <si>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</si>
  <si>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</si>
  <si>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</si>
  <si>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</si>
  <si>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</si>
  <si>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</si>
  <si>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</si>
  <si>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</si>
  <si>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</si>
  <si>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</si>
  <si>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</si>
  <si>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</si>
  <si>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</si>
  <si>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</si>
  <si>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</si>
  <si>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</si>
  <si>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</si>
  <si>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</si>
  <si>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</si>
  <si>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</si>
  <si>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</si>
  <si>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</si>
  <si>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</si>
  <si>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</si>
  <si>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</si>
  <si>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</si>
  <si>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</si>
  <si>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</si>
  <si>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</si>
  <si>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</si>
  <si>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</si>
  <si>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</si>
  <si>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</si>
  <si>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</si>
  <si>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</si>
  <si>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</si>
  <si>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</si>
  <si>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</si>
  <si>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</si>
  <si>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</si>
  <si>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</si>
  <si>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</si>
  <si>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</si>
  <si>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</si>
  <si>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</si>
  <si>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</si>
  <si>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</si>
  <si>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</si>
  <si>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</si>
  <si>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</si>
  <si>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</si>
  <si>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</si>
  <si>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</si>
  <si>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</si>
  <si>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</si>
  <si>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</si>
  <si>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</si>
  <si>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</si>
  <si>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</si>
  <si>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</si>
  <si>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</si>
  <si>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</si>
  <si>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</si>
  <si>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</si>
  <si>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</si>
  <si>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</si>
  <si>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</si>
  <si>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</si>
  <si>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</si>
  <si>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</si>
  <si>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</si>
  <si>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</si>
  <si>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</si>
  <si>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</si>
  <si>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</si>
  <si>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</si>
  <si>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</si>
  <si>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</si>
  <si>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</si>
  <si>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</si>
  <si>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</si>
  <si>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</si>
  <si>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</si>
  <si>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</si>
  <si>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</si>
  <si>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</si>
  <si>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</si>
  <si>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</si>
  <si>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</si>
  <si>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</si>
  <si>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</si>
  <si>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</si>
  <si>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</si>
  <si>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</si>
  <si>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</si>
  <si>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</si>
  <si>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</si>
  <si>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</si>
  <si>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</si>
  <si>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</si>
  <si>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</si>
  <si>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</si>
  <si>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</si>
  <si>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</si>
  <si>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</si>
  <si>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</si>
  <si>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</si>
  <si>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</si>
  <si>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</si>
  <si>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</si>
  <si>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</si>
  <si>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</si>
  <si>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</si>
  <si>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</si>
  <si>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</si>
  <si>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</si>
  <si>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</si>
  <si>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</si>
  <si>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</si>
  <si>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</si>
  <si>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</si>
  <si>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</si>
  <si>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</si>
  <si>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</si>
  <si>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</si>
  <si>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</si>
  <si>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</si>
  <si>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</si>
  <si>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</si>
  <si>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</si>
  <si>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</si>
  <si>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</si>
  <si>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</si>
  <si>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</si>
  <si>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</si>
  <si>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</si>
  <si>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</si>
  <si>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</si>
  <si>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</si>
  <si>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</si>
  <si>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</si>
  <si>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</si>
  <si>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</si>
  <si>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</si>
  <si>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</si>
  <si>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</si>
  <si>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</si>
  <si>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</si>
  <si>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</si>
  <si>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</si>
  <si>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</si>
  <si>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</si>
  <si>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</si>
  <si>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</si>
  <si>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</si>
  <si>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</si>
  <si>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</si>
  <si>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</si>
  <si>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</si>
  <si>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</si>
  <si>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</si>
  <si>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</si>
  <si>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</si>
  <si>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</si>
  <si>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</si>
  <si>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</si>
  <si>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</si>
  <si>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</si>
  <si>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</si>
  <si>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</si>
  <si>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</si>
  <si>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</si>
  <si>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</si>
  <si>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</si>
  <si>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</si>
  <si>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</si>
  <si>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</si>
  <si>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</si>
  <si>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</si>
  <si>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</si>
  <si>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</si>
  <si>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</si>
  <si>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</si>
  <si>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</si>
  <si>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</si>
  <si>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</si>
  <si>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</si>
  <si>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</si>
  <si>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</si>
  <si>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</si>
  <si>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</si>
  <si>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</si>
  <si>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</si>
  <si>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</si>
  <si>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</si>
  <si>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</si>
  <si>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</si>
  <si>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</si>
  <si>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</si>
  <si>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</si>
  <si>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</si>
  <si>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</si>
  <si>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</si>
  <si>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</si>
  <si>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</si>
  <si>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</si>
  <si>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</si>
  <si>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</si>
  <si>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</si>
  <si>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</si>
  <si>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</si>
  <si>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</si>
  <si>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</si>
  <si>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</si>
  <si>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</si>
  <si>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</si>
  <si>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</si>
  <si>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</si>
  <si>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</si>
  <si>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</si>
  <si>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</si>
  <si>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</si>
  <si>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</si>
  <si>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</si>
  <si>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</si>
  <si>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</si>
  <si>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</si>
  <si>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</si>
  <si>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</si>
  <si>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</si>
  <si>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</si>
  <si>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</si>
  <si>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</si>
  <si>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</si>
  <si>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</si>
  <si>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</si>
  <si>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</si>
  <si>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</si>
  <si>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</si>
  <si>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</si>
  <si>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</si>
  <si>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</si>
  <si>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</si>
  <si>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</si>
  <si>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</si>
  <si>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</si>
  <si>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</si>
  <si>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</si>
  <si>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</si>
  <si>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</si>
  <si>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</si>
  <si>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</si>
  <si>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</si>
  <si>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</si>
  <si>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</si>
  <si>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</si>
  <si>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</si>
  <si>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</si>
  <si>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</si>
  <si>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</si>
  <si>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</si>
  <si>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</si>
  <si>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</si>
  <si>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</si>
  <si>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</si>
  <si>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</si>
  <si>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</si>
  <si>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</si>
  <si>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</si>
  <si>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</si>
  <si>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</si>
  <si>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</si>
  <si>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</si>
  <si>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</si>
  <si>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</si>
  <si>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</si>
  <si>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</si>
  <si>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</si>
  <si>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</si>
  <si>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</si>
  <si>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</si>
  <si>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</si>
  <si>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</si>
  <si>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</si>
  <si>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</si>
  <si>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</si>
  <si>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</si>
  <si>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</si>
  <si>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</si>
  <si>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</si>
  <si>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</si>
  <si>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</si>
  <si>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</si>
  <si>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</si>
  <si>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</si>
  <si>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</si>
  <si>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</si>
  <si>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</si>
  <si>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</si>
  <si>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</si>
  <si>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</si>
  <si>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</si>
  <si>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</si>
  <si>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</si>
  <si>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</si>
  <si>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</si>
  <si>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</si>
  <si>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</si>
  <si>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</si>
  <si>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</si>
  <si>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</si>
  <si>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</si>
  <si>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</si>
  <si>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</si>
  <si>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</si>
  <si>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</si>
  <si>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</si>
  <si>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</si>
  <si>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</si>
  <si>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</si>
  <si>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</si>
  <si>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</si>
  <si>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</si>
  <si>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</si>
  <si>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</si>
  <si>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</si>
  <si>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</si>
  <si>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</si>
  <si>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</si>
  <si>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</si>
  <si>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</si>
  <si>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</si>
  <si>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</si>
  <si>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</si>
  <si>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</si>
  <si>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</si>
  <si>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</si>
  <si>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</si>
  <si>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</si>
  <si>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</si>
  <si>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</si>
  <si>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</si>
  <si>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</si>
  <si>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</si>
  <si>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</si>
  <si>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</si>
  <si>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</si>
  <si>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</si>
  <si>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</si>
  <si>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</si>
  <si>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</si>
  <si>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</si>
  <si>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</si>
  <si>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</si>
  <si>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</si>
  <si>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</si>
  <si>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</si>
  <si>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</si>
  <si>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</si>
  <si>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</si>
  <si>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</si>
  <si>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</si>
  <si>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</si>
  <si>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</si>
  <si>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</si>
  <si>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</si>
  <si>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</si>
  <si>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</si>
  <si>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</si>
  <si>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</si>
  <si>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</si>
  <si>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</si>
  <si>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</si>
  <si>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</si>
  <si>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</si>
  <si>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</si>
  <si>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</si>
  <si>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</si>
  <si>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</si>
  <si>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</si>
  <si>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</si>
  <si>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</si>
  <si>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</si>
  <si>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</si>
  <si>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</si>
  <si>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</si>
  <si>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</si>
  <si>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</si>
  <si>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</si>
  <si>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</si>
  <si>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</si>
  <si>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</si>
  <si>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</si>
  <si>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</si>
  <si>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</si>
  <si>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</si>
  <si>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</si>
  <si>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</si>
  <si>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</si>
  <si>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</si>
  <si>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</si>
  <si>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</si>
  <si>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</si>
  <si>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</si>
  <si>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</si>
  <si>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</si>
  <si>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</si>
  <si>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</si>
  <si>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</si>
  <si>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</si>
  <si>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</si>
  <si>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</si>
  <si>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</si>
  <si>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</si>
  <si>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</si>
  <si>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</si>
  <si>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</si>
  <si>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</si>
  <si>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</si>
  <si>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</si>
  <si>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</si>
  <si>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</si>
  <si>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</si>
  <si>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</si>
  <si>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</si>
  <si>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</si>
  <si>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</si>
  <si>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</si>
  <si>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</si>
  <si>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</si>
  <si>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</si>
  <si>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</si>
  <si>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</si>
  <si>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</si>
  <si>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</si>
  <si>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</si>
  <si>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</si>
  <si>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</si>
  <si>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</si>
  <si>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</si>
  <si>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</si>
  <si>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</si>
  <si>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</si>
  <si>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</si>
  <si>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</si>
  <si>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</si>
  <si>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</si>
  <si>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</si>
  <si>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</si>
  <si>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</si>
  <si>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</si>
  <si>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</si>
  <si>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</si>
  <si>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</si>
  <si>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</si>
  <si>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</si>
  <si>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</si>
  <si>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</si>
  <si>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</si>
  <si>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</si>
  <si>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</si>
  <si>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</si>
  <si>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</si>
  <si>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</si>
  <si>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</si>
  <si>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</si>
  <si>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</si>
  <si>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</si>
  <si>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</si>
  <si>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</si>
  <si>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</si>
  <si>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</si>
  <si>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</si>
  <si>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</si>
  <si>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</si>
  <si>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</si>
  <si>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</si>
  <si>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</si>
  <si>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</si>
  <si>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</si>
  <si>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</si>
  <si>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</si>
  <si>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</si>
  <si>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</si>
  <si>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</si>
  <si>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</si>
  <si>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</si>
  <si>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</si>
  <si>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</si>
  <si>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</si>
  <si>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</si>
  <si>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</si>
  <si>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</si>
  <si>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</si>
  <si>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</si>
  <si>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</si>
  <si>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</si>
  <si>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</si>
  <si>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</si>
  <si>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</si>
  <si>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</si>
  <si>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</si>
  <si>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</si>
  <si>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</si>
  <si>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</si>
  <si>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</si>
  <si>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</si>
  <si>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</si>
  <si>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</si>
  <si>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</si>
  <si>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</si>
  <si>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</si>
  <si>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</si>
  <si>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</si>
  <si>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</si>
  <si>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</si>
  <si>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</si>
  <si>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</si>
  <si>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</si>
  <si>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</si>
  <si>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</si>
  <si>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</si>
  <si>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</si>
  <si>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</si>
  <si>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</si>
  <si>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</si>
  <si>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</si>
  <si>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</si>
  <si>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</si>
  <si>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</si>
  <si>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</si>
  <si>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</si>
  <si>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</si>
  <si>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</si>
  <si>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</si>
  <si>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</si>
  <si>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</si>
  <si>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</si>
  <si>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</si>
  <si>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</si>
  <si>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</si>
  <si>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</si>
  <si>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</si>
  <si>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</si>
  <si>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</si>
  <si>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</si>
  <si>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</si>
  <si>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</si>
  <si>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</si>
  <si>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</si>
  <si>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</si>
  <si>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</si>
  <si>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</si>
  <si>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</si>
  <si>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</si>
  <si>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</si>
  <si>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</si>
  <si>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</si>
  <si>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</si>
  <si>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</si>
  <si>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</si>
  <si>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</si>
  <si>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</si>
  <si>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</si>
  <si>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</si>
  <si>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</si>
  <si>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</si>
  <si>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</si>
  <si>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</si>
  <si>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</si>
  <si>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</si>
  <si>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</si>
  <si>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</si>
  <si>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</si>
  <si>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</si>
  <si>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</si>
  <si>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</si>
  <si>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</si>
  <si>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</si>
  <si>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</si>
  <si>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</si>
  <si>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</si>
  <si>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</si>
  <si>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</si>
  <si>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</si>
  <si>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</si>
  <si>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</si>
  <si>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</si>
  <si>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</si>
  <si>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</si>
  <si>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</si>
  <si>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</si>
  <si>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</si>
  <si>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</si>
  <si>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</si>
  <si>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</si>
  <si>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</si>
  <si>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</si>
  <si>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</si>
  <si>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</si>
  <si>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</si>
  <si>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</si>
  <si>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</si>
  <si>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</si>
  <si>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</si>
  <si>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</si>
  <si>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</si>
  <si>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</si>
  <si>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</si>
  <si>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</si>
  <si>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</si>
  <si>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</si>
  <si>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</si>
  <si>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</si>
  <si>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</si>
  <si>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</si>
  <si>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</si>
  <si>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</si>
  <si>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</si>
  <si>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</si>
  <si>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</si>
  <si>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</si>
  <si>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</si>
  <si>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</si>
  <si>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</si>
  <si>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</si>
  <si>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</si>
  <si>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</si>
  <si>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</si>
  <si>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</si>
  <si>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</si>
  <si>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</si>
  <si>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</si>
  <si>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</si>
  <si>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</si>
  <si>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</si>
  <si>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</si>
  <si>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</si>
  <si>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</si>
  <si>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</si>
  <si>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</si>
  <si>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</si>
  <si>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</si>
  <si>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</si>
  <si>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</si>
  <si>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</si>
  <si>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</si>
  <si>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</si>
  <si>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</si>
  <si>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</si>
  <si>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</si>
  <si>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</si>
  <si>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</si>
  <si>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</si>
  <si>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</si>
  <si>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</si>
  <si>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</si>
  <si>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</si>
  <si>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</si>
  <si>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</si>
  <si>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</si>
  <si>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</si>
  <si>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</si>
  <si>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</si>
  <si>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</si>
  <si>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</si>
  <si>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</si>
  <si>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</si>
  <si>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</si>
  <si>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</si>
  <si>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</si>
  <si>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</si>
  <si>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</si>
  <si>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</si>
  <si>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</si>
  <si>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</si>
  <si>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</si>
  <si>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</si>
  <si>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</si>
  <si>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</si>
  <si>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</si>
  <si>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</si>
  <si>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</si>
  <si>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</si>
  <si>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</si>
  <si>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</si>
  <si>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</si>
  <si>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</si>
  <si>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</si>
  <si>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</si>
  <si>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</si>
  <si>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</si>
  <si>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</si>
  <si>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</si>
  <si>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</si>
  <si>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</si>
  <si>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</si>
  <si>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</si>
  <si>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</si>
  <si>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</si>
  <si>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</si>
  <si>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</si>
  <si>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</si>
  <si>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</si>
  <si>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</si>
  <si>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</si>
  <si>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</si>
  <si>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</si>
  <si>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</si>
  <si>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</si>
  <si>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</si>
  <si>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</si>
  <si>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</si>
  <si>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</si>
  <si>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</si>
  <si>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</si>
  <si>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</si>
  <si>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</si>
  <si>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</si>
  <si>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</si>
  <si>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</si>
  <si>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</si>
  <si>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</si>
  <si>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</si>
  <si>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</si>
  <si>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</si>
  <si>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</si>
  <si>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</si>
  <si>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</si>
  <si>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</si>
  <si>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</si>
  <si>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</si>
  <si>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</si>
  <si>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</si>
  <si>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</si>
  <si>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</si>
  <si>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</si>
  <si>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</si>
  <si>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</si>
  <si>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</si>
  <si>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</si>
  <si>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</si>
  <si>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</si>
  <si>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</si>
  <si>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</si>
  <si>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</si>
  <si>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</si>
  <si>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</si>
  <si>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</si>
  <si>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</si>
  <si>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</si>
  <si>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</si>
  <si>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</si>
  <si>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</si>
  <si>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</si>
  <si>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</si>
  <si>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</si>
  <si>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</si>
  <si>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</si>
  <si>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</si>
  <si>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</si>
  <si>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</si>
  <si>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</si>
  <si>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</si>
  <si>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</si>
  <si>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</si>
  <si>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</si>
  <si>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</si>
  <si>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</si>
  <si>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</si>
  <si>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</si>
  <si>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</si>
  <si>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</si>
  <si>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</si>
  <si>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</si>
  <si>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</si>
  <si>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</si>
  <si>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</si>
  <si>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</si>
  <si>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</si>
  <si>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</si>
  <si>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</si>
  <si>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</si>
  <si>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</si>
  <si>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</si>
  <si>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</si>
  <si>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</si>
  <si>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</si>
  <si>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</si>
  <si>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</si>
  <si>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</si>
  <si>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</si>
  <si>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</si>
  <si>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</si>
  <si>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</si>
  <si>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</si>
  <si>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</si>
  <si>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</si>
  <si>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</si>
  <si>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</si>
  <si>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</si>
  <si>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</si>
  <si>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</si>
  <si>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</si>
  <si>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</si>
  <si>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</si>
  <si>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</si>
  <si>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</si>
  <si>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</si>
  <si>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</si>
  <si>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</si>
  <si>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</si>
  <si>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</si>
  <si>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</si>
  <si>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</si>
  <si>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</si>
  <si>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</si>
  <si>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</si>
  <si>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</si>
  <si>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</si>
  <si>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</si>
  <si>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</si>
  <si>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</si>
  <si>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</si>
  <si>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</si>
  <si>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</si>
  <si>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</si>
  <si>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</si>
  <si>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</si>
  <si>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</si>
  <si>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</si>
  <si>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</si>
  <si>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</si>
  <si>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</si>
  <si>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</si>
  <si>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</si>
  <si>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</si>
  <si>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</si>
  <si>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</si>
  <si>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</si>
  <si>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</si>
  <si>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</si>
  <si>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</si>
  <si>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</si>
  <si>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</si>
  <si>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</si>
  <si>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</si>
  <si>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</si>
  <si>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</si>
  <si>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</si>
  <si>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</si>
  <si>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</si>
  <si>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</si>
  <si>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</si>
  <si>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</si>
  <si>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</si>
  <si>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</si>
  <si>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</si>
  <si>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</si>
  <si>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</si>
  <si>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</si>
  <si>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</si>
  <si>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</si>
  <si>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</si>
  <si>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</si>
  <si>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</si>
  <si>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</si>
  <si>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</si>
  <si>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</si>
  <si>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</si>
  <si>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</si>
  <si>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</si>
  <si>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</si>
  <si>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</si>
  <si>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</si>
  <si>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</si>
  <si>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</si>
  <si>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</si>
  <si>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</si>
  <si>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</si>
  <si>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</si>
  <si>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</si>
  <si>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</si>
  <si>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</si>
  <si>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</si>
  <si>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</si>
  <si>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</si>
  <si>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</si>
  <si>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</si>
  <si>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</si>
  <si>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</si>
  <si>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</si>
  <si>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</si>
  <si>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</si>
  <si>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</si>
  <si>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</si>
  <si>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</si>
  <si>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</si>
  <si>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</si>
  <si>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</si>
  <si>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</si>
  <si>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</si>
  <si>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</si>
  <si>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</si>
  <si>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</si>
  <si>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</si>
  <si>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</si>
  <si>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</si>
  <si>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</si>
  <si>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</si>
  <si>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</si>
  <si>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</si>
  <si>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</si>
  <si>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</si>
  <si>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</si>
  <si>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</si>
  <si>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</si>
  <si>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</si>
  <si>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</si>
  <si>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</si>
  <si>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</si>
  <si>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</si>
  <si>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</si>
  <si>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</si>
  <si>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</si>
  <si>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</si>
  <si>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</si>
  <si>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</si>
  <si>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</si>
  <si>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</si>
  <si>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</si>
  <si>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</si>
  <si>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</si>
  <si>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</si>
  <si>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</si>
  <si>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</si>
  <si>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</si>
  <si>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</si>
  <si>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</si>
  <si>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</si>
  <si>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</si>
  <si>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</si>
  <si>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</si>
  <si>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</si>
  <si>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</si>
  <si>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</si>
  <si>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</si>
  <si>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</si>
  <si>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</si>
  <si>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</si>
  <si>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</si>
  <si>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</si>
  <si>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</si>
  <si>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</si>
  <si>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</si>
  <si>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</si>
  <si>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</si>
  <si>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</si>
  <si>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</si>
  <si>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</si>
  <si>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</si>
  <si>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</si>
  <si>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</si>
  <si>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</si>
  <si>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</si>
  <si>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</si>
  <si>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</si>
  <si>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</si>
  <si>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</si>
  <si>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</si>
  <si>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</si>
  <si>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</si>
  <si>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</si>
  <si>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</si>
  <si>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</si>
  <si>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</si>
  <si>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</si>
  <si>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</si>
  <si>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</si>
  <si>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</si>
  <si>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</si>
  <si>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</si>
  <si>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</si>
  <si>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</si>
  <si>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</si>
  <si>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</si>
  <si>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</si>
  <si>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</si>
  <si>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</si>
  <si>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</si>
  <si>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</si>
  <si>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</si>
  <si>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</si>
  <si>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</si>
  <si>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</si>
  <si>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</si>
  <si>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</si>
  <si>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</si>
  <si>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</si>
  <si>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</si>
  <si>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</si>
  <si>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</si>
  <si>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</si>
  <si>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</si>
  <si>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</si>
  <si>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</si>
  <si>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</si>
  <si>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</si>
  <si>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</si>
  <si>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</si>
  <si>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</si>
  <si>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</si>
  <si>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</si>
  <si>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</si>
  <si>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</si>
  <si>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</si>
  <si>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</si>
  <si>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</si>
  <si>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</si>
  <si>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</si>
  <si>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</si>
  <si>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</si>
  <si>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</si>
  <si>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</si>
  <si>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</si>
  <si>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</si>
  <si>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</si>
  <si>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</si>
  <si>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</si>
  <si>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</si>
  <si>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</si>
  <si>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</si>
  <si>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</si>
  <si>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</si>
  <si>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</si>
  <si>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</si>
  <si>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</si>
  <si>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</si>
  <si>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</si>
  <si>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</si>
  <si>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</si>
  <si>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</si>
  <si>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</si>
  <si>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</si>
  <si>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</si>
  <si>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</si>
  <si>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</si>
  <si>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</si>
  <si>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</si>
  <si>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</si>
  <si>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</si>
  <si>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</si>
  <si>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</si>
  <si>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</si>
  <si>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</si>
  <si>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</si>
  <si>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</si>
  <si>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</si>
  <si>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</si>
  <si>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</si>
  <si>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</si>
  <si>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</si>
  <si>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</si>
  <si>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</si>
  <si>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</si>
  <si>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</si>
  <si>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</si>
  <si>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</si>
  <si>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</si>
  <si>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</si>
  <si>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</si>
  <si>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</si>
  <si>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</si>
  <si>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</si>
  <si>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</si>
  <si>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</si>
  <si>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</si>
  <si>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</si>
  <si>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</si>
  <si>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</si>
  <si>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</si>
  <si>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</si>
  <si>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</si>
  <si>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</si>
  <si>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</si>
  <si>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</si>
  <si>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</si>
  <si>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</si>
  <si>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</si>
  <si>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</si>
  <si>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</si>
  <si>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</si>
  <si>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</si>
  <si>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</si>
  <si>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</si>
  <si>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</si>
  <si>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</si>
  <si>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</si>
  <si>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</si>
  <si>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</si>
  <si>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</si>
  <si>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</si>
  <si>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</si>
  <si>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</si>
  <si>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</si>
  <si>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</si>
  <si>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</si>
  <si>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</si>
  <si>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</si>
  <si>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</si>
  <si>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</si>
  <si>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</si>
  <si>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</si>
  <si>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</si>
  <si>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</si>
  <si>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</si>
  <si>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</si>
  <si>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</si>
  <si>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</si>
  <si>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</si>
  <si>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</si>
  <si>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</si>
  <si>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</si>
  <si>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</si>
  <si>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</si>
  <si>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</si>
  <si>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</si>
  <si>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</si>
  <si>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</si>
  <si>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</si>
  <si>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</si>
  <si>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</si>
  <si>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</si>
  <si>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</si>
  <si>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</si>
  <si>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</si>
  <si>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</si>
  <si>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</si>
  <si>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</si>
  <si>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</si>
  <si>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</si>
  <si>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</si>
  <si>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</si>
  <si>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</si>
  <si>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</si>
  <si>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</si>
  <si>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</si>
  <si>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</si>
  <si>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</si>
  <si>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</si>
  <si>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</si>
  <si>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</si>
  <si>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</si>
  <si>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</si>
  <si>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</si>
  <si>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</si>
  <si>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</si>
  <si>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</si>
  <si>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</si>
  <si>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</si>
  <si>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</si>
  <si>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</si>
  <si>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</si>
  <si>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</si>
  <si>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</si>
  <si>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</si>
  <si>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</si>
  <si>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</si>
  <si>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</si>
  <si>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</si>
  <si>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</si>
  <si>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</si>
  <si>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</si>
  <si>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</si>
  <si>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</si>
  <si>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</si>
  <si>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</si>
  <si>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</si>
  <si>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</si>
  <si>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</si>
  <si>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</si>
  <si>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</si>
  <si>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</si>
  <si>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</si>
  <si>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</si>
  <si>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</si>
  <si>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</si>
  <si>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</si>
  <si>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</si>
  <si>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</si>
  <si>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</si>
  <si>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</si>
  <si>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</si>
  <si>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</si>
  <si>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</si>
  <si>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</si>
  <si>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</si>
  <si>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</si>
  <si>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</si>
  <si>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</si>
  <si>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</si>
  <si>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</si>
  <si>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</si>
  <si>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</si>
  <si>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</si>
  <si>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</si>
  <si>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</si>
  <si>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</si>
  <si>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</si>
  <si>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</si>
  <si>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</si>
  <si>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</si>
  <si>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</si>
  <si>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</si>
  <si>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</si>
  <si>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</si>
  <si>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</si>
  <si>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</si>
  <si>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</si>
  <si>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</si>
  <si>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</si>
  <si>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</si>
  <si>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</si>
  <si>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</si>
  <si>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</si>
  <si>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</si>
  <si>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</si>
  <si>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</si>
  <si>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</si>
  <si>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</si>
  <si>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</si>
  <si>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</si>
  <si>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</si>
  <si>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</si>
  <si>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</si>
  <si>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</si>
  <si>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</si>
  <si>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</si>
  <si>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</si>
  <si>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</si>
  <si>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</si>
  <si>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</si>
  <si>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</si>
  <si>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</si>
  <si>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</si>
  <si>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</si>
  <si>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</si>
  <si>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</si>
  <si>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</si>
  <si>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</si>
  <si>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</si>
  <si>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</si>
  <si>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</si>
  <si>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</si>
  <si>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</si>
  <si>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</si>
  <si>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</si>
  <si>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</si>
  <si>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</si>
  <si>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</si>
  <si>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</si>
  <si>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</si>
  <si>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</si>
  <si>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</si>
  <si>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</si>
  <si>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</si>
  <si>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</si>
  <si>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</si>
  <si>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</si>
  <si>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</si>
  <si>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</si>
  <si>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</si>
  <si>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</si>
  <si>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</si>
  <si>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</si>
  <si>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</si>
  <si>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</si>
  <si>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</si>
  <si>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</si>
  <si>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</si>
  <si>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</si>
  <si>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</si>
  <si>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</si>
  <si>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</si>
  <si>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</si>
  <si>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</si>
  <si>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</si>
  <si>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</si>
  <si>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</si>
  <si>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</si>
  <si>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</si>
  <si>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</si>
  <si>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</si>
  <si>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</si>
  <si>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</si>
  <si>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</si>
  <si>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</si>
  <si>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</si>
  <si>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</si>
  <si>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</si>
  <si>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</si>
  <si>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</si>
  <si>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</si>
  <si>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</si>
  <si>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</si>
  <si>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</si>
  <si>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</si>
  <si>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</si>
  <si>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</si>
  <si>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</si>
  <si>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</si>
  <si>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</si>
  <si>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</si>
  <si>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</si>
  <si>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</si>
  <si>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</si>
  <si>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</si>
  <si>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</si>
  <si>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</si>
  <si>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</si>
  <si>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</si>
  <si>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</si>
  <si>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</si>
  <si>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</si>
  <si>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</si>
  <si>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</si>
  <si>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</si>
  <si>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</si>
  <si>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</si>
  <si>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</si>
  <si>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</si>
  <si>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</si>
  <si>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</si>
  <si>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</si>
  <si>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</si>
  <si>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</si>
  <si>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</si>
  <si>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</si>
  <si>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</si>
  <si>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</si>
  <si>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</si>
  <si>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</si>
  <si>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</si>
  <si>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</si>
  <si>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</si>
  <si>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</si>
  <si>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</si>
  <si>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</si>
  <si>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</si>
  <si>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</si>
  <si>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</si>
  <si>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</si>
  <si>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</si>
  <si>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</si>
  <si>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</si>
  <si>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</si>
  <si>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</si>
  <si>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</si>
  <si>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</si>
  <si>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</si>
  <si>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</si>
  <si>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</si>
  <si>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</si>
  <si>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</si>
  <si>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</si>
  <si>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</si>
  <si>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</si>
  <si>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</si>
  <si>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</si>
  <si>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</si>
  <si>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</si>
  <si>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</si>
  <si>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</si>
  <si>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</si>
  <si>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</si>
  <si>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</si>
  <si>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</si>
  <si>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</si>
  <si>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</si>
  <si>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</si>
  <si>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</si>
  <si>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</si>
  <si>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</si>
  <si>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</si>
  <si>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</si>
  <si>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</si>
  <si>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</si>
  <si>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</si>
  <si>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</si>
  <si>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</si>
  <si>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</si>
  <si>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</si>
  <si>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</si>
  <si>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</si>
  <si>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</si>
  <si>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</si>
  <si>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</si>
  <si>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</si>
  <si>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</si>
  <si>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</si>
  <si>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</si>
  <si>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</si>
  <si>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</si>
  <si>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</si>
  <si>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</si>
  <si>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</si>
  <si>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</si>
  <si>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</si>
  <si>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</si>
  <si>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</si>
  <si>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</si>
  <si>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</si>
  <si>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</si>
  <si>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</si>
  <si>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</si>
  <si>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</si>
  <si>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</si>
  <si>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</si>
  <si>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</si>
  <si>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</si>
  <si>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</si>
  <si>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</si>
  <si>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</si>
  <si>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</si>
  <si>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</si>
  <si>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</si>
  <si>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</si>
  <si>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</si>
  <si>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</si>
  <si>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</si>
  <si>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</si>
  <si>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</si>
  <si>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</si>
  <si>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</si>
  <si>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</si>
  <si>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</si>
  <si>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</si>
  <si>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</si>
  <si>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</si>
  <si>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</si>
  <si>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</si>
  <si>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</si>
  <si>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</si>
  <si>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</si>
  <si>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</si>
  <si>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</si>
  <si>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</si>
  <si>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</si>
  <si>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</si>
  <si>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</si>
  <si>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</si>
  <si>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</si>
  <si>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</si>
  <si>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</si>
  <si>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</si>
  <si>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</si>
  <si>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</si>
  <si>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</si>
  <si>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</si>
  <si>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</si>
  <si>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</si>
  <si>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</si>
  <si>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</si>
  <si>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</si>
  <si>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</si>
  <si>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</si>
  <si>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</si>
  <si>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</si>
  <si>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</si>
  <si>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</si>
  <si>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</si>
  <si>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</si>
  <si>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</si>
  <si>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</si>
  <si>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</si>
  <si>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</si>
  <si>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</si>
  <si>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</si>
  <si>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</si>
  <si>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</si>
  <si>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</si>
  <si>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</si>
  <si>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</si>
  <si>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</si>
  <si>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</si>
  <si>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</si>
  <si>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</si>
  <si>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</si>
  <si>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</si>
  <si>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</si>
  <si>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</si>
  <si>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</si>
  <si>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</si>
  <si>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</si>
  <si>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</si>
  <si>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</si>
  <si>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</si>
  <si>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</si>
  <si>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</si>
  <si>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</si>
  <si>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</si>
  <si>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</si>
  <si>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</si>
  <si>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</si>
  <si>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</si>
  <si>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</si>
  <si>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</si>
  <si>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</si>
  <si>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</si>
  <si>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</si>
  <si>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</si>
  <si>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</si>
  <si>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</si>
  <si>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</si>
  <si>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</si>
  <si>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</si>
  <si>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</si>
  <si>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</si>
  <si>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</si>
  <si>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</si>
  <si>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</si>
  <si>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</si>
  <si>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</si>
  <si>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</si>
  <si>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</si>
  <si>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</si>
  <si>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</si>
  <si>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</si>
  <si>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</si>
  <si>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</si>
  <si>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</si>
  <si>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</si>
  <si>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</si>
  <si>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</si>
  <si>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</si>
  <si>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</si>
  <si>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</si>
  <si>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</si>
  <si>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</si>
  <si>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</si>
  <si>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</si>
  <si>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</si>
  <si>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</si>
  <si>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</si>
  <si>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</si>
  <si>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</si>
  <si>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</si>
  <si>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</si>
  <si>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</si>
  <si>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</si>
  <si>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</si>
  <si>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</si>
  <si>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</si>
  <si>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</si>
  <si>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</si>
  <si>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</si>
  <si>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</si>
  <si>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</si>
  <si>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</si>
  <si>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</si>
  <si>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</si>
  <si>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</si>
  <si>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</si>
  <si>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</si>
  <si>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</si>
  <si>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</si>
  <si>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</si>
  <si>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</si>
  <si>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</si>
  <si>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</si>
  <si>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</si>
  <si>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</si>
  <si>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</si>
  <si>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</si>
  <si>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</si>
  <si>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</si>
  <si>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</si>
  <si>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</si>
  <si>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</si>
  <si>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</si>
  <si>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</si>
  <si>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</si>
  <si>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</si>
  <si>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</si>
  <si>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</si>
  <si>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</si>
  <si>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</si>
  <si>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</si>
  <si>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</si>
  <si>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</si>
  <si>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</si>
  <si>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</si>
  <si>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</si>
  <si>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</si>
  <si>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</si>
  <si>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</si>
  <si>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</si>
  <si>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</si>
  <si>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</si>
  <si>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</si>
  <si>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</si>
  <si>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</si>
  <si>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</si>
  <si>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</si>
  <si>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</si>
  <si>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</si>
  <si>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</si>
  <si>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</si>
  <si>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</si>
  <si>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</si>
  <si>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</si>
  <si>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</si>
  <si>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</si>
  <si>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</si>
  <si>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</si>
  <si>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</si>
  <si>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</si>
  <si>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</si>
  <si>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</si>
  <si>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</si>
  <si>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</si>
  <si>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</si>
  <si>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</si>
  <si>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</si>
  <si>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</si>
  <si>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</si>
  <si>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</si>
  <si>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</si>
  <si>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</si>
  <si>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</si>
  <si>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</si>
  <si>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</si>
  <si>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</si>
  <si>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</si>
  <si>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</si>
  <si>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</si>
  <si>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</si>
  <si>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</si>
  <si>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</si>
  <si>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</si>
  <si>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</si>
  <si>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</si>
  <si>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</si>
  <si>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</si>
  <si>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</si>
  <si>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</si>
  <si>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</si>
  <si>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</si>
  <si>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</si>
  <si>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</si>
  <si>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</si>
  <si>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</si>
  <si>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</si>
  <si>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</si>
  <si>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</si>
  <si>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</si>
  <si>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</si>
  <si>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</si>
  <si>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</si>
  <si>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</si>
  <si>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</si>
  <si>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</si>
  <si>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</si>
  <si>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</si>
  <si>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</si>
  <si>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</si>
  <si>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</si>
  <si>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</si>
  <si>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</si>
  <si>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</si>
  <si>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</si>
  <si>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</si>
  <si>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</si>
  <si>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</si>
  <si>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</si>
  <si>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</si>
  <si>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</si>
  <si>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</si>
  <si>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</si>
  <si>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</si>
  <si>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</si>
  <si>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</si>
  <si>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</si>
  <si>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</si>
  <si>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</si>
  <si>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</si>
  <si>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</si>
  <si>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</si>
  <si>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</si>
  <si>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</si>
  <si>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</si>
  <si>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</si>
  <si>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</si>
  <si>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</si>
  <si>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</si>
  <si>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</si>
  <si>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</si>
  <si>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</si>
  <si>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</si>
  <si>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</si>
  <si>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</si>
  <si>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</si>
  <si>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</si>
  <si>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</si>
  <si>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</si>
  <si>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</si>
  <si>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</si>
  <si>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</si>
  <si>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</si>
  <si>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</si>
  <si>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</si>
  <si>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</si>
  <si>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</si>
  <si>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</si>
  <si>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</si>
  <si>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</si>
  <si>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</si>
  <si>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</si>
  <si>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</si>
  <si>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</si>
  <si>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</si>
  <si>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</si>
  <si>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</si>
  <si>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</si>
  <si>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</si>
  <si>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</si>
  <si>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</si>
  <si>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</si>
  <si>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</si>
  <si>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</si>
  <si>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</si>
  <si>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</si>
  <si>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</si>
  <si>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</si>
  <si>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</si>
  <si>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</si>
  <si>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</si>
  <si>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</si>
  <si>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</si>
  <si>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</si>
  <si>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</si>
  <si>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</si>
  <si>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</si>
  <si>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</si>
  <si>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</si>
  <si>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</si>
  <si>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</si>
  <si>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</si>
  <si>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</si>
  <si>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</si>
  <si>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</si>
  <si>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</si>
  <si>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</si>
  <si>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</si>
  <si>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</si>
  <si>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</si>
  <si>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</si>
  <si>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</si>
  <si>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</si>
  <si>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</si>
  <si>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</si>
  <si>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</si>
  <si>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</si>
  <si>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</si>
  <si>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</si>
  <si>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</si>
  <si>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</si>
  <si>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</si>
  <si>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</si>
  <si>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</si>
  <si>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</si>
  <si>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</si>
  <si>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</si>
  <si>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</si>
  <si>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</si>
  <si>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</si>
  <si>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</si>
  <si>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</si>
  <si>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</si>
  <si>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</si>
  <si>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</si>
  <si>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</si>
  <si>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</si>
  <si>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</si>
  <si>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</si>
  <si>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</si>
  <si>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</si>
  <si>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</si>
  <si>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</si>
  <si>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</si>
  <si>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</si>
  <si>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</si>
  <si>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</si>
  <si>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</si>
  <si>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</si>
  <si>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</si>
  <si>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</si>
  <si>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</si>
  <si>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</si>
  <si>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</si>
  <si>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</si>
  <si>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</si>
  <si>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</si>
  <si>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</si>
  <si>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</si>
  <si>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</si>
  <si>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</si>
  <si>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</si>
  <si>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</si>
  <si>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</si>
  <si>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</si>
  <si>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</si>
  <si>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</si>
  <si>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</si>
  <si>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</si>
  <si>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</si>
  <si>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</si>
  <si>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</si>
  <si>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</si>
  <si>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</si>
  <si>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</si>
  <si>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</si>
  <si>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</si>
  <si>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</si>
  <si>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</si>
  <si>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</si>
  <si>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</si>
  <si>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</si>
  <si>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</si>
  <si>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</si>
  <si>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</si>
  <si>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</si>
  <si>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</si>
  <si>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</si>
  <si>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</si>
  <si>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</si>
  <si>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</si>
  <si>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</si>
  <si>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</si>
  <si>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</si>
  <si>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</si>
  <si>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</si>
  <si>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</si>
  <si>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</si>
  <si>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</si>
  <si>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</si>
  <si>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</si>
  <si>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</si>
  <si>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</si>
  <si>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</si>
  <si>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</si>
  <si>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</si>
  <si>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</si>
  <si>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</si>
  <si>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</si>
  <si>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</si>
  <si>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</si>
  <si>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</si>
  <si>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</si>
  <si>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</si>
  <si>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</si>
  <si>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</si>
  <si>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</si>
  <si>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</si>
  <si>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</si>
  <si>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</si>
  <si>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</si>
  <si>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</si>
  <si>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</si>
  <si>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</si>
  <si>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</si>
  <si>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</si>
  <si>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</si>
  <si>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</si>
  <si>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</si>
  <si>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</si>
  <si>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</si>
  <si>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</si>
  <si>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</si>
  <si>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</si>
  <si>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</si>
  <si>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</si>
  <si>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</si>
  <si>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</si>
  <si>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</si>
  <si>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</si>
  <si>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</si>
  <si>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</si>
  <si>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</si>
  <si>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</si>
  <si>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</si>
  <si>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</si>
  <si>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</si>
  <si>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</si>
  <si>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</si>
  <si>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</si>
  <si>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</si>
  <si>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</si>
  <si>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</si>
  <si>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</si>
  <si>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</si>
  <si>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</si>
  <si>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</si>
  <si>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</si>
  <si>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</si>
  <si>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</si>
  <si>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</si>
  <si>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</si>
  <si>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</si>
  <si>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</si>
  <si>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</si>
  <si>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</si>
  <si>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</si>
  <si>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</si>
  <si>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</si>
  <si>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</si>
  <si>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</si>
  <si>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</si>
  <si>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</si>
  <si>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</si>
  <si>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</si>
  <si>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</si>
  <si>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</si>
  <si>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</si>
  <si>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</si>
  <si>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</si>
  <si>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</si>
  <si>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</si>
  <si>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</si>
  <si>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</si>
  <si>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</si>
  <si>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</si>
  <si>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</si>
  <si>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</si>
  <si>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</si>
  <si>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</si>
  <si>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</si>
  <si>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</si>
  <si>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</si>
  <si>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</si>
  <si>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</si>
  <si>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</si>
  <si>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</si>
  <si>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</si>
  <si>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</si>
  <si>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</si>
  <si>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</si>
  <si>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</si>
  <si>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</si>
  <si>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</si>
  <si>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</si>
  <si>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</si>
  <si>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</si>
  <si>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</si>
  <si>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</si>
  <si>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</si>
  <si>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</si>
  <si>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</si>
  <si>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</si>
  <si>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</si>
  <si>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</si>
  <si>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</si>
  <si>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</si>
  <si>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</si>
  <si>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</si>
  <si>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</si>
  <si>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</si>
  <si>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</si>
  <si>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</si>
  <si>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</si>
  <si>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</si>
  <si>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</si>
  <si>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</si>
  <si>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</si>
  <si>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</si>
  <si>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</si>
  <si>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</si>
  <si>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</si>
  <si>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</si>
  <si>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</si>
  <si>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</si>
  <si>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</si>
  <si>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</si>
  <si>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</si>
  <si>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</si>
  <si>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</si>
  <si>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</si>
  <si>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</si>
  <si>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</si>
  <si>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</si>
  <si>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</si>
  <si>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</si>
  <si>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</si>
  <si>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</si>
  <si>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</si>
  <si>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</si>
  <si>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</si>
  <si>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</si>
  <si>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</si>
  <si>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</si>
  <si>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</si>
  <si>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</si>
  <si>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</si>
  <si>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</si>
  <si>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</si>
  <si>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</si>
  <si>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</si>
  <si>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</si>
  <si>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</si>
  <si>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</si>
  <si>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</si>
  <si>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</si>
  <si>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</si>
  <si>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</si>
  <si>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</si>
  <si>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</si>
  <si>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</si>
  <si>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</si>
  <si>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</si>
  <si>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</si>
  <si>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</si>
  <si>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</si>
  <si>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</si>
  <si>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</si>
  <si>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</si>
  <si>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</si>
  <si>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</si>
  <si>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</si>
  <si>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</si>
  <si>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</si>
  <si>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</si>
  <si>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</si>
  <si>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</si>
  <si>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</si>
  <si>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</si>
  <si>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</si>
  <si>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</si>
  <si>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</si>
  <si>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</si>
  <si>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</si>
  <si>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</si>
  <si>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</si>
  <si>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</si>
  <si>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</si>
  <si>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</si>
  <si>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</si>
  <si>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</si>
  <si>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</si>
  <si>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</si>
  <si>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</si>
  <si>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</si>
  <si>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</si>
  <si>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</si>
  <si>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</si>
  <si>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</si>
  <si>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</si>
  <si>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</si>
  <si>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</si>
  <si>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</si>
  <si>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</si>
  <si>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</si>
  <si>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</si>
  <si>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</si>
  <si>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</si>
  <si>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</si>
  <si>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</si>
  <si>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</si>
  <si>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</si>
  <si>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</si>
  <si>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</si>
  <si>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</si>
  <si>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</si>
  <si>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</si>
  <si>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</si>
  <si>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</si>
  <si>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</si>
  <si>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</si>
  <si>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</si>
  <si>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</si>
  <si>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</si>
  <si>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</si>
  <si>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</si>
  <si>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</si>
  <si>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</si>
  <si>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</si>
  <si>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</si>
  <si>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</si>
  <si>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</si>
  <si>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</si>
  <si>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</si>
  <si>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</si>
  <si>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</si>
  <si>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</si>
  <si>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</si>
  <si>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</si>
  <si>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</si>
  <si>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</si>
  <si>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</si>
  <si>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</si>
  <si>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</si>
  <si>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</si>
  <si>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</si>
  <si>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</si>
  <si>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</si>
  <si>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</si>
  <si>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</si>
  <si>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</si>
  <si>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</si>
  <si>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</si>
  <si>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</si>
  <si>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</si>
  <si>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</si>
  <si>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</si>
  <si>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</si>
  <si>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</si>
  <si>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</si>
  <si>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</si>
  <si>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</si>
  <si>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</si>
  <si>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</si>
  <si>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</si>
  <si>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</si>
  <si>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</si>
  <si>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</si>
  <si>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</si>
  <si>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</si>
  <si>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</si>
  <si>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</si>
  <si>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</si>
  <si>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</si>
  <si>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</si>
  <si>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</si>
  <si>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</si>
  <si>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</si>
  <si>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</si>
  <si>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</si>
  <si>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</si>
  <si>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</si>
  <si>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</si>
  <si>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</si>
  <si>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</si>
  <si>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</si>
  <si>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</si>
  <si>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</si>
  <si>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</si>
  <si>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</si>
  <si>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</si>
  <si>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</si>
  <si>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</si>
  <si>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</si>
  <si>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</si>
  <si>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</si>
  <si>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</si>
  <si>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</si>
  <si>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</si>
  <si>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</si>
  <si>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</si>
  <si>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</si>
  <si>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</si>
  <si>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</si>
  <si>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</si>
  <si>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</si>
  <si>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</si>
  <si>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</si>
  <si>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</si>
  <si>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</si>
  <si>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</si>
  <si>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</si>
  <si>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</si>
  <si>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</si>
  <si>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</si>
  <si>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</si>
  <si>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</si>
  <si>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</si>
  <si>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</si>
  <si>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</si>
  <si>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</si>
  <si>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</si>
  <si>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</si>
  <si>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</si>
  <si>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</si>
  <si>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</si>
  <si>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</si>
  <si>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</si>
  <si>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</si>
  <si>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</si>
  <si>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</si>
  <si>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</si>
  <si>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</si>
  <si>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</si>
  <si>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</si>
  <si>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</si>
  <si>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</si>
  <si>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</si>
  <si>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</si>
  <si>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</si>
  <si>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</si>
  <si>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</si>
  <si>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</si>
  <si>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</si>
  <si>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</si>
  <si>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</si>
  <si>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</si>
  <si>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</si>
  <si>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</si>
  <si>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</si>
  <si>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</si>
  <si>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</si>
  <si>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</si>
  <si>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</si>
  <si>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</si>
  <si>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</si>
  <si>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</si>
  <si>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</si>
  <si>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</si>
  <si>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</si>
  <si>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</si>
  <si>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</si>
  <si>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</si>
  <si>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</si>
  <si>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</si>
  <si>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</si>
  <si>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</si>
  <si>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</si>
  <si>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</si>
  <si>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</si>
  <si>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</si>
  <si>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</si>
  <si>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</si>
  <si>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</si>
  <si>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</si>
  <si>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</si>
  <si>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</si>
  <si>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</si>
  <si>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</si>
  <si>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</si>
  <si>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</si>
  <si>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</si>
  <si>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</si>
  <si>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</si>
  <si>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</si>
  <si>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</si>
  <si>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</si>
  <si>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</si>
  <si>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</si>
  <si>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</si>
  <si>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</si>
  <si>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</si>
  <si>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</si>
  <si>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</si>
  <si>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</si>
  <si>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</si>
  <si>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</si>
  <si>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</si>
  <si>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</si>
  <si>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</si>
  <si>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</si>
  <si>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</si>
  <si>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</si>
  <si>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</si>
  <si>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</si>
  <si>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</si>
  <si>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</si>
  <si>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</si>
  <si>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</si>
  <si>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</si>
  <si>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</si>
  <si>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</si>
  <si>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</si>
  <si>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</si>
  <si>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</si>
  <si>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</si>
  <si>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</si>
  <si>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</si>
  <si>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</si>
  <si>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</si>
  <si>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</si>
  <si>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</si>
  <si>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</si>
  <si>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</si>
  <si>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</si>
  <si>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</si>
  <si>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</si>
  <si>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</si>
  <si>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</si>
  <si>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</si>
  <si>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</si>
  <si>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</si>
  <si>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</si>
  <si>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</si>
  <si>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</si>
  <si>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</si>
  <si>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</si>
  <si>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</si>
  <si>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</si>
  <si>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</si>
  <si>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</si>
  <si>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</si>
  <si>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</si>
  <si>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</si>
  <si>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</si>
  <si>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</si>
  <si>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</si>
  <si>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</si>
  <si>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</si>
  <si>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</si>
  <si>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</si>
  <si>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</si>
  <si>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</si>
  <si>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</si>
  <si>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</si>
  <si>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</si>
  <si>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</si>
  <si>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</si>
  <si>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</si>
  <si>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</si>
  <si>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</si>
  <si>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</si>
  <si>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</si>
  <si>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</si>
  <si>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</si>
  <si>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</si>
  <si>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</si>
  <si>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</si>
  <si>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</si>
  <si>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</si>
  <si>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</si>
  <si>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</si>
  <si>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</si>
  <si>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</si>
  <si>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</si>
  <si>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</si>
  <si>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</si>
  <si>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</si>
  <si>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</si>
  <si>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</si>
  <si>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</si>
  <si>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</si>
  <si>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</si>
  <si>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</si>
  <si>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</si>
  <si>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</si>
  <si>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</si>
  <si>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</si>
  <si>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</si>
  <si>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</si>
  <si>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</si>
  <si>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</si>
  <si>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</si>
  <si>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</si>
  <si>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</si>
  <si>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</si>
  <si>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</si>
  <si>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</si>
  <si>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</si>
  <si>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</si>
  <si>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</si>
  <si>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</si>
  <si>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</si>
  <si>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</si>
  <si>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</si>
  <si>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</si>
  <si>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</si>
  <si>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</si>
  <si>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</si>
  <si>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</si>
  <si>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</si>
  <si>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</si>
  <si>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</si>
  <si>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</si>
  <si>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</si>
  <si>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</si>
  <si>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</si>
  <si>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</si>
  <si>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</si>
  <si>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</si>
  <si>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</si>
  <si>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</si>
  <si>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</si>
  <si>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</si>
  <si>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</si>
  <si>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</si>
  <si>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</si>
  <si>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</si>
  <si>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</si>
  <si>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</si>
  <si>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</si>
  <si>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</si>
  <si>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</si>
  <si>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</si>
  <si>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</si>
  <si>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</si>
  <si>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</si>
  <si>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</si>
  <si>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</si>
  <si>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</si>
  <si>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</si>
  <si>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</si>
  <si>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</si>
  <si>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</si>
  <si>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</si>
  <si>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</si>
  <si>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</si>
  <si>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</si>
  <si>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</si>
  <si>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</si>
  <si>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</si>
  <si>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</si>
  <si>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</si>
  <si>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</si>
  <si>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</si>
  <si>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</si>
  <si>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</si>
  <si>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</si>
  <si>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</si>
  <si>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</si>
  <si>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</si>
  <si>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</si>
  <si>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</si>
  <si>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</si>
  <si>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</si>
  <si>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</si>
  <si>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</si>
  <si>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</si>
  <si>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</si>
  <si>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</si>
  <si>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</si>
  <si>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</si>
  <si>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</si>
  <si>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</si>
  <si>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</si>
  <si>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</si>
  <si>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</si>
  <si>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</si>
  <si>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</si>
  <si>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</si>
  <si>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</si>
  <si>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</si>
  <si>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</si>
  <si>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</si>
  <si>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</si>
  <si>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</si>
  <si>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</si>
  <si>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</si>
  <si>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</si>
  <si>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</si>
  <si>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</si>
  <si>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</si>
  <si>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</si>
  <si>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</si>
  <si>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</si>
  <si>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</si>
  <si>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</si>
  <si>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</si>
  <si>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</si>
  <si>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</si>
  <si>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</si>
  <si>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</si>
  <si>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</si>
  <si>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</si>
  <si>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</si>
  <si>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</si>
  <si>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</si>
  <si>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</si>
  <si>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</si>
  <si>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</si>
  <si>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</si>
  <si>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</si>
  <si>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</si>
  <si>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</si>
  <si>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</si>
  <si>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</si>
  <si>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</si>
  <si>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</si>
  <si>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</si>
  <si>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</si>
  <si>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</si>
  <si>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</si>
  <si>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</si>
  <si>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</si>
  <si>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</si>
  <si>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</si>
  <si>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</si>
  <si>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</si>
  <si>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</si>
  <si>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</si>
  <si>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</si>
  <si>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</si>
  <si>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</si>
  <si>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</si>
  <si>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</si>
  <si>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</si>
  <si>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</si>
  <si>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</si>
  <si>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</si>
  <si>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</si>
  <si>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</si>
  <si>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</si>
  <si>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</si>
  <si>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</si>
  <si>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</si>
  <si>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</si>
  <si>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</si>
  <si>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</si>
  <si>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</si>
  <si>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</si>
  <si>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</si>
  <si>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</si>
  <si>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</si>
  <si>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</si>
  <si>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</si>
  <si>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</si>
  <si>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</si>
  <si>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</si>
  <si>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</si>
  <si>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</si>
  <si>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</si>
  <si>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</si>
  <si>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</si>
  <si>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</si>
  <si>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</si>
  <si>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</si>
  <si>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</si>
  <si>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</si>
  <si>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</si>
  <si>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</si>
  <si>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</si>
  <si>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</si>
  <si>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</si>
  <si>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</si>
  <si>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</si>
  <si>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</si>
  <si>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</si>
  <si>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</si>
  <si>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</si>
  <si>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</si>
  <si>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</si>
  <si>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</si>
  <si>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</si>
  <si>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</si>
  <si>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</si>
  <si>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</si>
  <si>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</si>
  <si>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</si>
  <si>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</si>
  <si>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</si>
  <si>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</si>
  <si>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</si>
  <si>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</si>
  <si>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</si>
  <si>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</si>
  <si>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</si>
  <si>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</si>
  <si>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</si>
  <si>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</si>
  <si>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</si>
  <si>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</si>
  <si>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</si>
  <si>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</si>
  <si>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</si>
  <si>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</si>
  <si>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</si>
  <si>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</si>
  <si>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</si>
  <si>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</si>
  <si>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</si>
  <si>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</si>
  <si>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</si>
  <si>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</si>
  <si>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</si>
  <si>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</si>
  <si>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</si>
  <si>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</si>
  <si>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</si>
  <si>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</si>
  <si>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</si>
  <si>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</si>
  <si>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</si>
  <si>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</si>
  <si>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</si>
  <si>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</si>
  <si>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</si>
  <si>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</si>
  <si>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</si>
  <si>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</si>
  <si>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</si>
  <si>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</si>
  <si>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</si>
  <si>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</si>
  <si>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</si>
  <si>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</si>
  <si>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</si>
  <si>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</si>
  <si>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</si>
  <si>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</si>
  <si>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</si>
  <si>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</si>
  <si>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</si>
  <si>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</si>
  <si>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</si>
  <si>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</si>
  <si>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</si>
  <si>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</si>
  <si>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</si>
  <si>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</si>
  <si>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</si>
  <si>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</si>
  <si>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</si>
  <si>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</si>
  <si>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</si>
  <si>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</si>
  <si>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</si>
  <si>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</si>
  <si>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</si>
  <si>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</si>
  <si>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</si>
  <si>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</si>
  <si>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</si>
  <si>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</si>
  <si>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</si>
  <si>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</si>
  <si>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</si>
  <si>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</si>
  <si>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</si>
  <si>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</si>
  <si>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</si>
  <si>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</si>
  <si>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</si>
  <si>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</si>
  <si>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</si>
  <si>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</si>
  <si>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</si>
  <si>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</si>
  <si>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</si>
  <si>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</si>
  <si>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</si>
  <si>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</si>
  <si>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</si>
  <si>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</si>
  <si>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</si>
  <si>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</si>
  <si>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</si>
  <si>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</si>
  <si>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</si>
  <si>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</si>
  <si>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</si>
  <si>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</si>
  <si>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</si>
  <si>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</si>
  <si>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</si>
  <si>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</si>
  <si>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</si>
  <si>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</si>
  <si>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</si>
  <si>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</si>
  <si>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</si>
  <si>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</si>
  <si>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</si>
  <si>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</si>
  <si>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</si>
  <si>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</si>
  <si>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</si>
  <si>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</si>
  <si>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</si>
  <si>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</si>
  <si>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</si>
  <si>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</si>
  <si>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</si>
  <si>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</si>
  <si>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</si>
  <si>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</si>
  <si>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</si>
  <si>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</si>
  <si>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</si>
  <si>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</si>
  <si>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</si>
  <si>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</si>
  <si>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</si>
  <si>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</si>
  <si>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</si>
  <si>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</si>
  <si>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</si>
  <si>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</si>
  <si>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</si>
  <si>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</si>
  <si>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</si>
  <si>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</si>
  <si>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</si>
  <si>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</si>
  <si>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</si>
  <si>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</si>
  <si>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</si>
  <si>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</si>
  <si>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</si>
  <si>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</si>
  <si>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</si>
  <si>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</si>
  <si>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</si>
  <si>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</si>
  <si>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</si>
  <si>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</si>
  <si>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</si>
  <si>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</si>
  <si>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</si>
  <si>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</si>
  <si>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</si>
  <si>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</si>
  <si>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</si>
  <si>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</si>
  <si>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</si>
  <si>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</si>
  <si>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</si>
  <si>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</si>
  <si>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</si>
  <si>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</si>
  <si>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</si>
  <si>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</si>
  <si>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</si>
  <si>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</si>
  <si>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</si>
  <si>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</si>
  <si>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</si>
  <si>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</si>
  <si>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</si>
  <si>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</si>
  <si>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</si>
  <si>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</si>
  <si>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</si>
  <si>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</si>
  <si>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</si>
  <si>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</si>
  <si>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</si>
  <si>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</si>
  <si>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</si>
  <si>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</si>
  <si>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</si>
  <si>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</si>
  <si>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</si>
  <si>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</si>
  <si>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</si>
  <si>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</si>
  <si>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</si>
  <si>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</si>
  <si>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</si>
  <si>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</si>
  <si>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</si>
  <si>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</si>
  <si>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</si>
  <si>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</si>
  <si>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</si>
  <si>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</si>
  <si>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</si>
  <si>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</si>
  <si>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</si>
  <si>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</si>
  <si>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</si>
  <si>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</si>
  <si>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</si>
  <si>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</si>
  <si>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</si>
  <si>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</si>
  <si>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</si>
  <si>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</si>
  <si>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</si>
  <si>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</si>
  <si>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</si>
  <si>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</si>
  <si>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</si>
  <si>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</si>
  <si>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</si>
  <si>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</si>
  <si>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</si>
  <si>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</si>
  <si>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</si>
  <si>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</si>
  <si>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</si>
  <si>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</si>
  <si>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</si>
  <si>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</si>
  <si>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</si>
  <si>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</si>
  <si>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</si>
  <si>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</si>
  <si>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</si>
  <si>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</si>
  <si>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</si>
  <si>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</si>
  <si>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</si>
  <si>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</si>
  <si>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</si>
  <si>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</si>
  <si>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</si>
  <si>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</si>
  <si>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</si>
  <si>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</si>
  <si>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</si>
  <si>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</si>
  <si>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</si>
  <si>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</si>
  <si>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</si>
  <si>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</si>
  <si>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</si>
  <si>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</si>
  <si>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</si>
  <si>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</si>
  <si>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</si>
  <si>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</si>
  <si>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</si>
  <si>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</si>
  <si>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</si>
  <si>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</si>
  <si>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</si>
  <si>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</si>
  <si>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</si>
  <si>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</si>
  <si>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</si>
  <si>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</si>
  <si>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</si>
  <si>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</si>
  <si>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</si>
  <si>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</si>
  <si>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</si>
  <si>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</si>
  <si>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</si>
  <si>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</si>
  <si>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</si>
  <si>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</si>
  <si>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</si>
  <si>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</si>
  <si>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</si>
  <si>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</si>
  <si>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</si>
  <si>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</si>
  <si>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</si>
  <si>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</si>
  <si>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</si>
  <si>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</si>
  <si>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</si>
  <si>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</si>
  <si>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</si>
  <si>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</si>
  <si>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</si>
  <si>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</si>
  <si>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</si>
  <si>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</si>
  <si>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</si>
  <si>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</si>
  <si>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</si>
  <si>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</si>
  <si>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</si>
  <si>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</si>
  <si>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</si>
  <si>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</si>
  <si>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</si>
  <si>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</si>
  <si>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</si>
  <si>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</si>
  <si>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</si>
  <si>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</si>
  <si>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</si>
  <si>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</si>
  <si>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</si>
  <si>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</si>
  <si>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</si>
  <si>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</si>
  <si>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</si>
  <si>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</si>
  <si>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</si>
  <si>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</si>
  <si>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</si>
  <si>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</si>
  <si>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</si>
  <si>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</si>
  <si>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</si>
  <si>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</si>
  <si>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</si>
  <si>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</si>
  <si>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</si>
  <si>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</si>
  <si>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</si>
  <si>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</si>
  <si>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</si>
  <si>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</si>
  <si>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</si>
  <si>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</si>
  <si>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</si>
  <si>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</si>
  <si>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</si>
  <si>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</si>
  <si>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</si>
  <si>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</si>
  <si>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</si>
  <si>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</si>
  <si>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</si>
  <si>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</si>
  <si>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</si>
  <si>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</si>
  <si>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</si>
  <si>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</si>
  <si>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</si>
  <si>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</si>
  <si>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</si>
  <si>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</si>
  <si>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</si>
  <si>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</si>
  <si>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</si>
  <si>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</si>
  <si>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</si>
  <si>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</si>
  <si>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</si>
  <si>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</si>
  <si>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</si>
  <si>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</si>
  <si>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</si>
  <si>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</si>
  <si>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</si>
  <si>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</si>
  <si>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</si>
  <si>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</si>
  <si>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</si>
  <si>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</si>
  <si>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</si>
  <si>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</si>
  <si>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</si>
  <si>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</si>
  <si>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</si>
  <si>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</si>
  <si>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</si>
  <si>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</si>
  <si>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</si>
  <si>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</si>
  <si>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</si>
  <si>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</si>
  <si>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</si>
  <si>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</si>
  <si>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</si>
  <si>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</si>
  <si>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</si>
  <si>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</si>
  <si>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</si>
  <si>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</si>
  <si>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</si>
  <si>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</si>
  <si>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</si>
  <si>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</si>
  <si>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</si>
  <si>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</si>
  <si>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</si>
  <si>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</si>
  <si>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</si>
  <si>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</si>
  <si>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</si>
  <si>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</si>
  <si>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</si>
  <si>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</si>
  <si>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</si>
  <si>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</si>
  <si>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</si>
  <si>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</si>
  <si>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</si>
  <si>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</si>
  <si>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</si>
  <si>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</si>
  <si>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</si>
  <si>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</si>
  <si>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</si>
  <si>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</si>
  <si>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</si>
  <si>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</si>
  <si>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</si>
  <si>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</si>
  <si>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</si>
  <si>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</si>
  <si>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</si>
  <si>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</si>
  <si>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</si>
  <si>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</si>
  <si>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</si>
  <si>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</si>
  <si>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</si>
  <si>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</si>
  <si>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</si>
  <si>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</si>
  <si>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</si>
  <si>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</si>
  <si>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</si>
  <si>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</si>
  <si>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</si>
  <si>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</si>
  <si>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</si>
  <si>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</si>
  <si>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</si>
  <si>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</si>
  <si>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</si>
  <si>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</si>
  <si>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</si>
  <si>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</si>
  <si>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</si>
  <si>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</si>
  <si>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</si>
  <si>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</si>
  <si>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</si>
  <si>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</si>
  <si>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</si>
  <si>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</si>
  <si>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</si>
  <si>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</si>
  <si>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</si>
  <si>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</si>
  <si>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</si>
  <si>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</si>
  <si>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</si>
  <si>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</si>
  <si>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</si>
  <si>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</si>
  <si>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</si>
  <si>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</si>
  <si>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</si>
  <si>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</si>
  <si>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</si>
  <si>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</si>
  <si>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</si>
  <si>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</si>
  <si>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</si>
  <si>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</si>
  <si>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</si>
  <si>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</si>
  <si>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</si>
  <si>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</si>
  <si>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</si>
  <si>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</si>
  <si>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</si>
  <si>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</si>
  <si>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</si>
  <si>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</si>
  <si>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</si>
  <si>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</si>
  <si>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</si>
  <si>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</si>
  <si>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</si>
  <si>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</si>
  <si>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</si>
  <si>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</si>
  <si>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</si>
  <si>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</si>
  <si>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</si>
  <si>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</si>
  <si>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</si>
  <si>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</si>
  <si>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</si>
  <si>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</si>
  <si>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</si>
  <si>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</si>
  <si>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</si>
  <si>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</si>
  <si>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</si>
  <si>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</si>
  <si>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</si>
  <si>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</si>
  <si>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</si>
  <si>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</si>
  <si>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</si>
  <si>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</si>
  <si>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</si>
  <si>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</si>
  <si>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</si>
  <si>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</si>
  <si>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</si>
  <si>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</si>
  <si>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</si>
  <si>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</si>
  <si>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</si>
  <si>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</si>
  <si>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</si>
  <si>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</si>
  <si>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</si>
  <si>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</si>
  <si>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</si>
  <si>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</si>
  <si>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</si>
  <si>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</si>
  <si>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</si>
  <si>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</si>
  <si>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</si>
  <si>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</si>
  <si>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</si>
  <si>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</si>
  <si>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</si>
  <si>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</si>
  <si>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</si>
  <si>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</si>
  <si>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</si>
  <si>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</si>
  <si>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</si>
  <si>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</si>
  <si>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</si>
  <si>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</si>
  <si>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</si>
  <si>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</si>
  <si>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</si>
  <si>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</si>
  <si>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</si>
  <si>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</si>
  <si>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</si>
  <si>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</si>
  <si>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</si>
  <si>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</si>
  <si>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</si>
  <si>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</si>
  <si>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</si>
  <si>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</si>
  <si>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</si>
  <si>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</si>
  <si>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</si>
  <si>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</si>
  <si>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</si>
  <si>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</si>
  <si>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</si>
  <si>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</si>
  <si>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</si>
  <si>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</si>
  <si>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</si>
  <si>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</si>
  <si>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</si>
  <si>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</si>
  <si>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</si>
  <si>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</si>
  <si>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</si>
  <si>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</si>
  <si>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</si>
  <si>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</si>
  <si>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</si>
  <si>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</si>
  <si>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</si>
  <si>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</si>
  <si>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</si>
  <si>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</si>
  <si>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</si>
  <si>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</si>
  <si>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</si>
  <si>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</si>
  <si>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</si>
  <si>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</si>
  <si>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</si>
  <si>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</si>
  <si>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</si>
  <si>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</si>
  <si>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</si>
  <si>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</si>
  <si>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</si>
  <si>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</si>
  <si>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</si>
  <si>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</si>
  <si>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</si>
  <si>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</si>
  <si>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</si>
  <si>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</si>
  <si>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</si>
  <si>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</si>
  <si>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</si>
  <si>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</si>
  <si>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</si>
  <si>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</si>
  <si>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</si>
  <si>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</si>
  <si>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</si>
  <si>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</si>
  <si>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</si>
  <si>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</si>
  <si>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</si>
  <si>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</si>
  <si>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</si>
  <si>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</si>
  <si>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</si>
  <si>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</si>
  <si>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</si>
  <si>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</si>
  <si>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</si>
  <si>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</si>
  <si>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</si>
  <si>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</si>
  <si>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</si>
  <si>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</si>
  <si>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</si>
  <si>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</si>
  <si>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</si>
  <si>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</si>
  <si>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</si>
  <si>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</si>
  <si>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</si>
  <si>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</si>
  <si>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</si>
  <si>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</si>
  <si>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</si>
  <si>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</si>
  <si>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</si>
  <si>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</si>
  <si>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</si>
  <si>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</si>
  <si>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</si>
  <si>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</si>
  <si>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</si>
  <si>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</si>
  <si>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</si>
  <si>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</si>
  <si>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</si>
  <si>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</si>
  <si>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</si>
  <si>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</si>
  <si>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</si>
  <si>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</si>
  <si>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</si>
  <si>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</si>
  <si>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</si>
  <si>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</si>
  <si>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</si>
  <si>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</si>
  <si>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</si>
  <si>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</si>
  <si>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</si>
  <si>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</si>
  <si>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</si>
  <si>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</si>
  <si>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</si>
  <si>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</si>
  <si>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</si>
  <si>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</si>
  <si>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</si>
  <si>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</si>
  <si>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</si>
  <si>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</si>
  <si>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</si>
  <si>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</si>
  <si>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</si>
  <si>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</si>
  <si>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</si>
  <si>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</si>
  <si>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</si>
  <si>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</si>
  <si>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</si>
  <si>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</si>
  <si>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</si>
  <si>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</si>
  <si>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</si>
  <si>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</si>
  <si>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</si>
  <si>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</si>
  <si>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</si>
  <si>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</si>
  <si>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</si>
  <si>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</si>
  <si>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</si>
  <si>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</si>
  <si>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</si>
  <si>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</si>
  <si>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</si>
  <si>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</si>
  <si>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</si>
  <si>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</si>
  <si>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</si>
  <si>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</si>
  <si>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</si>
  <si>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</si>
  <si>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</si>
  <si>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</si>
  <si>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</si>
  <si>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</si>
  <si>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</si>
  <si>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</si>
  <si>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</si>
  <si>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</si>
  <si>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</si>
  <si>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</si>
  <si>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</si>
  <si>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</si>
  <si>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</si>
  <si>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</si>
  <si>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</si>
  <si>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</si>
  <si>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</si>
  <si>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</si>
  <si>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</si>
  <si>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</si>
  <si>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</si>
  <si>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</si>
  <si>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</si>
  <si>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</si>
  <si>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</si>
  <si>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</si>
  <si>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</si>
  <si>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</si>
  <si>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</si>
  <si>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</si>
  <si>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</si>
  <si>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</si>
  <si>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</si>
  <si>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</si>
  <si>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</si>
  <si>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</si>
  <si>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</si>
  <si>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</si>
  <si>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</si>
  <si>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</si>
  <si>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</si>
  <si>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</si>
  <si>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</si>
  <si>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</si>
  <si>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</si>
  <si>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</si>
  <si>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</si>
  <si>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</si>
  <si>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</si>
  <si>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</si>
  <si>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</si>
  <si>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</si>
  <si>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</si>
  <si>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</si>
  <si>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</si>
  <si>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</si>
  <si>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</si>
  <si>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</si>
  <si>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</si>
  <si>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</si>
  <si>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</si>
  <si>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</si>
  <si>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</si>
  <si>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</si>
  <si>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</si>
  <si>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</si>
  <si>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</si>
  <si>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</si>
  <si>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</si>
  <si>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</si>
  <si>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</si>
  <si>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</si>
  <si>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</si>
  <si>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</si>
  <si>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</si>
  <si>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</si>
  <si>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</si>
  <si>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</si>
  <si>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</si>
  <si>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</si>
  <si>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</si>
  <si>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</si>
  <si>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</si>
  <si>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</si>
  <si>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</si>
  <si>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</si>
  <si>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</si>
  <si>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</si>
  <si>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</si>
  <si>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</si>
  <si>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</si>
  <si>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</si>
  <si>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</si>
  <si>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</si>
  <si>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</si>
  <si>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</si>
  <si>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</si>
  <si>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</si>
  <si>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</si>
  <si>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</si>
  <si>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</si>
  <si>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</si>
  <si>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</si>
  <si>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</si>
  <si>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</si>
  <si>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</si>
  <si>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</si>
  <si>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</si>
  <si>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</si>
  <si>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</si>
  <si>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</si>
  <si>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</si>
  <si>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</si>
  <si>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</si>
  <si>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</si>
  <si>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</si>
  <si>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</si>
  <si>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</si>
  <si>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</si>
  <si>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</si>
  <si>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</si>
  <si>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</si>
  <si>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</si>
  <si>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</si>
  <si>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</si>
  <si>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</si>
  <si>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</si>
  <si>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</si>
  <si>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</si>
  <si>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</si>
  <si>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</si>
  <si>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</si>
  <si>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</si>
  <si>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</si>
  <si>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</si>
  <si>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</si>
  <si>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</si>
  <si>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</si>
  <si>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</si>
  <si>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</si>
  <si>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</si>
  <si>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</si>
  <si>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</si>
  <si>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</si>
  <si>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</si>
  <si>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</si>
  <si>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</si>
  <si>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</si>
  <si>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</si>
  <si>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</si>
  <si>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</si>
  <si>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</si>
  <si>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</si>
  <si>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</si>
  <si>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</si>
  <si>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</si>
  <si>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</si>
  <si>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</si>
  <si>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</si>
  <si>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</si>
  <si>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</si>
  <si>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</si>
  <si>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</si>
  <si>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</si>
  <si>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</si>
  <si>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</si>
  <si>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</si>
  <si>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</si>
  <si>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</si>
  <si>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</si>
  <si>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</si>
  <si>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</si>
  <si>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</si>
  <si>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</si>
  <si>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</si>
  <si>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</si>
  <si>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</si>
  <si>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</si>
  <si>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</si>
  <si>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</si>
  <si>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</si>
  <si>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</si>
  <si>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</si>
  <si>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</si>
  <si>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</si>
  <si>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</si>
  <si>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</si>
  <si>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</si>
  <si>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</si>
  <si>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</si>
  <si>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</si>
  <si>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</si>
  <si>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</si>
  <si>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</si>
  <si>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</si>
  <si>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</si>
  <si>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</si>
  <si>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</si>
  <si>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</si>
  <si>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</si>
  <si>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</si>
  <si>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</si>
  <si>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</si>
  <si>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</si>
  <si>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</si>
  <si>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</si>
  <si>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</si>
  <si>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</si>
  <si>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</si>
  <si>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</si>
  <si>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</si>
  <si>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</si>
  <si>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</si>
  <si>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</si>
  <si>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</si>
  <si>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</si>
  <si>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</si>
  <si>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</si>
  <si>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</si>
  <si>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</si>
  <si>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</si>
  <si>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</si>
  <si>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</si>
  <si>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</si>
  <si>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</si>
  <si>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</si>
  <si>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</si>
  <si>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</si>
  <si>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</si>
  <si>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</si>
  <si>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</si>
  <si>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</si>
  <si>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</si>
  <si>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</si>
  <si>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</si>
  <si>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</si>
  <si>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</si>
  <si>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</si>
  <si>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</si>
  <si>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</si>
  <si>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</si>
  <si>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</si>
  <si>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</si>
  <si>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</si>
  <si>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</si>
  <si>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</si>
  <si>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</si>
  <si>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</si>
  <si>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</si>
  <si>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</si>
  <si>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</si>
  <si>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</si>
  <si>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</si>
  <si>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</si>
  <si>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</si>
  <si>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</si>
  <si>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</si>
  <si>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</si>
  <si>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</si>
  <si>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</si>
  <si>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</si>
  <si>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</si>
  <si>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</si>
  <si>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</si>
  <si>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</si>
  <si>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</si>
  <si>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</si>
  <si>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</si>
  <si>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</si>
  <si>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</si>
  <si>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</si>
  <si>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</si>
  <si>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</si>
  <si>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</si>
  <si>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</si>
  <si>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</si>
  <si>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</si>
  <si>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</si>
  <si>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</si>
  <si>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</si>
  <si>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</si>
  <si>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</si>
  <si>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</si>
  <si>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</si>
  <si>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</si>
  <si>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</si>
  <si>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</si>
  <si>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</si>
  <si>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</si>
  <si>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</si>
  <si>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</si>
  <si>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</si>
  <si>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</si>
  <si>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</si>
  <si>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</si>
  <si>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</si>
  <si>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</si>
  <si>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</si>
  <si>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</si>
  <si>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</si>
  <si>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</si>
  <si>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</si>
  <si>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</si>
  <si>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</si>
  <si>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</si>
  <si>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</si>
  <si>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</si>
  <si>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</si>
  <si>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</si>
  <si>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</si>
  <si>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</si>
  <si>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</si>
  <si>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</si>
  <si>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</si>
  <si>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</si>
  <si>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</si>
  <si>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</si>
  <si>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</si>
  <si>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</si>
  <si>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</si>
  <si>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</si>
  <si>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</si>
  <si>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</si>
  <si>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</si>
  <si>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</si>
  <si>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</si>
  <si>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</si>
  <si>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</si>
  <si>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</si>
  <si>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</si>
  <si>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</si>
  <si>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</si>
  <si>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</si>
  <si>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</si>
  <si>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</si>
  <si>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</si>
  <si>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</si>
  <si>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</si>
  <si>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</si>
  <si>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</si>
  <si>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</si>
  <si>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</si>
  <si>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</si>
  <si>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</si>
  <si>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</si>
  <si>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</si>
  <si>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</si>
  <si>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</si>
  <si>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</si>
  <si>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</si>
  <si>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</si>
  <si>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</si>
  <si>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</si>
  <si>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</si>
  <si>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</si>
  <si>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</si>
  <si>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</si>
  <si>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</si>
  <si>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</si>
  <si>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</si>
  <si>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</si>
  <si>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</si>
  <si>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</si>
  <si>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</si>
  <si>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</si>
  <si>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</si>
  <si>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</si>
  <si>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</si>
  <si>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</si>
  <si>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</si>
  <si>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</si>
  <si>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</si>
  <si>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</si>
  <si>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</si>
  <si>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</si>
  <si>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</si>
  <si>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</si>
  <si>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</si>
  <si>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</si>
  <si>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</si>
  <si>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</si>
  <si>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</si>
  <si>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</si>
  <si>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</si>
  <si>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</si>
  <si>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</si>
  <si>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</si>
  <si>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</si>
  <si>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</si>
  <si>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</si>
  <si>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</si>
  <si>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</si>
  <si>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</si>
  <si>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</si>
  <si>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</si>
  <si>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</si>
  <si>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</si>
  <si>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</si>
  <si>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</si>
  <si>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</si>
  <si>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</si>
  <si>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</si>
  <si>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</si>
  <si>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</si>
  <si>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</si>
  <si>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</si>
  <si>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</si>
  <si>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</si>
  <si>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</si>
  <si>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</si>
  <si>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</si>
  <si>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</si>
  <si>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</si>
  <si>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</si>
  <si>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</si>
  <si>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</si>
  <si>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</si>
  <si>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</si>
  <si>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</si>
  <si>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</si>
  <si>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</si>
  <si>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</si>
  <si>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</si>
  <si>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</si>
  <si>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</si>
  <si>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</si>
  <si>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</si>
  <si>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</si>
  <si>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</si>
  <si>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</si>
  <si>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</si>
  <si>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</si>
  <si>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</si>
  <si>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</si>
  <si>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</si>
  <si>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</si>
  <si>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</si>
  <si>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</si>
  <si>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</si>
  <si>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</si>
  <si>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</si>
  <si>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</si>
  <si>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</si>
  <si>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</si>
  <si>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</si>
  <si>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</si>
  <si>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</si>
  <si>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</si>
  <si>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</si>
  <si>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</si>
  <si>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</si>
  <si>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</si>
  <si>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</si>
  <si>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</si>
  <si>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</si>
  <si>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</si>
  <si>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</si>
  <si>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</si>
  <si>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</si>
  <si>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</si>
  <si>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</si>
  <si>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</si>
  <si>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</si>
  <si>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</si>
  <si>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</si>
  <si>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</si>
  <si>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</si>
  <si>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</si>
  <si>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</si>
  <si>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</si>
  <si>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</si>
  <si>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</si>
  <si>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</si>
  <si>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</si>
  <si>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</si>
  <si>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</si>
  <si>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</si>
  <si>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</si>
  <si>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</si>
  <si>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</si>
  <si>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</si>
  <si>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</si>
  <si>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</si>
  <si>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</si>
  <si>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</si>
  <si>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</si>
  <si>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</si>
  <si>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</si>
  <si>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</si>
  <si>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</si>
  <si>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</si>
  <si>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</si>
  <si>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</si>
  <si>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</si>
  <si>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</si>
  <si>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</si>
  <si>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</si>
  <si>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</si>
  <si>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</si>
  <si>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</si>
  <si>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</si>
  <si>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</si>
  <si>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</si>
  <si>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</si>
  <si>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</si>
  <si>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</si>
  <si>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</si>
  <si>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</si>
  <si>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</si>
  <si>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</si>
  <si>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</si>
  <si>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</si>
  <si>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</si>
  <si>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</si>
  <si>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</si>
  <si>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</si>
  <si>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</si>
  <si>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</si>
  <si>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</si>
  <si>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</si>
  <si>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</si>
  <si>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</si>
  <si>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</si>
  <si>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</si>
  <si>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</si>
  <si>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</si>
  <si>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</si>
  <si>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</si>
  <si>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</si>
  <si>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</si>
  <si>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</si>
  <si>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</si>
  <si>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</si>
  <si>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</si>
  <si>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</si>
  <si>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</si>
  <si>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</si>
  <si>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</si>
  <si>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</si>
  <si>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</si>
  <si>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</si>
  <si>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</si>
  <si>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</si>
  <si>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</si>
  <si>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</si>
  <si>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</si>
  <si>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</si>
  <si>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</si>
  <si>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</si>
  <si>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</si>
  <si>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</si>
  <si>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</si>
  <si>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</si>
  <si>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</si>
  <si>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</si>
  <si>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</si>
  <si>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</si>
  <si>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</si>
  <si>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</si>
  <si>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</si>
  <si>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</si>
  <si>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</si>
  <si>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</si>
  <si>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</si>
  <si>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</si>
  <si>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</si>
  <si>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</si>
  <si>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</si>
  <si>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</si>
  <si>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</si>
  <si>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</si>
  <si>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</si>
  <si>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</si>
  <si>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</si>
  <si>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</si>
  <si>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</si>
  <si>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</si>
  <si>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</si>
  <si>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</si>
  <si>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</si>
  <si>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</si>
  <si>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</si>
  <si>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</si>
  <si>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</si>
  <si>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</si>
  <si>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</si>
  <si>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</si>
  <si>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</si>
  <si>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</si>
  <si>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</si>
  <si>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</si>
  <si>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</si>
  <si>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</si>
  <si>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</si>
  <si>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</si>
  <si>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</si>
  <si>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</si>
  <si>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</si>
  <si>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</si>
  <si>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</si>
  <si>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</si>
  <si>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</si>
  <si>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</si>
  <si>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</si>
  <si>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</si>
  <si>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</si>
  <si>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</si>
  <si>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</si>
  <si>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</si>
  <si>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</si>
  <si>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</si>
  <si>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</si>
  <si>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</si>
  <si>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</si>
  <si>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</si>
  <si>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</si>
  <si>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</si>
  <si>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</si>
  <si>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</si>
  <si>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</si>
  <si>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</si>
  <si>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</si>
  <si>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</si>
  <si>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</si>
  <si>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</si>
  <si>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</si>
  <si>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</si>
  <si>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</si>
  <si>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</si>
  <si>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</si>
  <si>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</si>
  <si>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</si>
  <si>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</si>
  <si>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</si>
  <si>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</si>
  <si>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</si>
  <si>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</si>
  <si>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</si>
  <si>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</si>
  <si>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</si>
  <si>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</si>
  <si>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</si>
  <si>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</si>
  <si>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</si>
  <si>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</si>
  <si>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</si>
  <si>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</si>
  <si>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</si>
  <si>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</si>
  <si>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</si>
  <si>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</si>
  <si>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</si>
  <si>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</si>
  <si>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</si>
  <si>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</si>
  <si>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</si>
  <si>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</si>
  <si>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</si>
  <si>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</si>
  <si>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</si>
  <si>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</si>
  <si>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</si>
  <si>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</si>
  <si>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</si>
  <si>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</si>
  <si>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</si>
  <si>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</si>
  <si>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</si>
  <si>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</si>
  <si>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</si>
  <si>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</si>
  <si>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</si>
  <si>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</si>
  <si>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</si>
  <si>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</si>
  <si>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</si>
  <si>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</si>
  <si>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</si>
  <si>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</si>
  <si>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</si>
  <si>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</si>
  <si>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</si>
  <si>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</si>
  <si>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</si>
  <si>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</si>
  <si>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</si>
  <si>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</si>
  <si>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</si>
  <si>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</si>
  <si>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</si>
  <si>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</si>
  <si>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</si>
  <si>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</si>
  <si>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</si>
  <si>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</si>
  <si>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</si>
  <si>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</si>
  <si>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</si>
  <si>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</si>
  <si>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</si>
  <si>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</si>
  <si>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</si>
  <si>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</si>
  <si>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</si>
  <si>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</si>
  <si>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</si>
  <si>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</si>
  <si>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</si>
  <si>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</si>
  <si>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</si>
  <si>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</si>
  <si>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</si>
  <si>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</si>
  <si>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</si>
  <si>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</si>
  <si>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</si>
  <si>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</si>
  <si>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</si>
  <si>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</si>
  <si>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</si>
  <si>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</si>
  <si>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</si>
  <si>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</si>
  <si>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</si>
  <si>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</si>
  <si>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</si>
  <si>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</si>
  <si>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</si>
  <si>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</si>
  <si>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</si>
  <si>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</si>
  <si>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</si>
  <si>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</si>
  <si>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</si>
  <si>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</si>
  <si>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</si>
  <si>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</si>
  <si>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</si>
  <si>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</si>
  <si>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</si>
  <si>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</si>
  <si>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</si>
  <si>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</si>
  <si>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</si>
  <si>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</si>
  <si>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</si>
  <si>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</si>
  <si>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</si>
  <si>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</si>
  <si>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</si>
  <si>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</si>
  <si>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</si>
  <si>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</si>
  <si>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</si>
  <si>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</si>
  <si>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</si>
  <si>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</si>
  <si>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</si>
  <si>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</si>
  <si>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</si>
  <si>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</si>
  <si>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</si>
  <si>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</si>
  <si>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</si>
  <si>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</si>
  <si>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</si>
  <si>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</si>
  <si>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</si>
  <si>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</si>
  <si>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</si>
  <si>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</si>
  <si>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</si>
  <si>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</si>
  <si>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</si>
  <si>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</si>
  <si>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</si>
  <si>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</si>
  <si>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</si>
  <si>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</si>
  <si>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</si>
  <si>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</si>
  <si>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</si>
  <si>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</si>
  <si>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</si>
  <si>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</si>
  <si>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</si>
  <si>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</si>
  <si>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</si>
  <si>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</si>
  <si>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</si>
  <si>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</si>
  <si>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</si>
  <si>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</si>
  <si>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</si>
  <si>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</si>
  <si>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</si>
  <si>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</si>
  <si>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</si>
  <si>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</si>
  <si>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</si>
  <si>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</si>
  <si>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</si>
  <si>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</si>
  <si>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</si>
  <si>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</si>
  <si>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</si>
  <si>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</si>
  <si>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</si>
  <si>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</si>
  <si>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</si>
  <si>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</si>
  <si>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</si>
  <si>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</si>
  <si>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</si>
  <si>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</si>
  <si>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</si>
  <si>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</si>
  <si>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</si>
  <si>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</si>
  <si>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</si>
  <si>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</si>
  <si>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</si>
  <si>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</si>
  <si>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</si>
  <si>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</si>
  <si>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</si>
  <si>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</si>
  <si>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</si>
  <si>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</si>
  <si>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</si>
  <si>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</si>
  <si>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</si>
  <si>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</si>
  <si>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</si>
  <si>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</si>
  <si>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</si>
  <si>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</si>
  <si>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</si>
  <si>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</si>
  <si>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</si>
  <si>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</si>
  <si>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</si>
  <si>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</si>
  <si>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</si>
  <si>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</si>
  <si>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</si>
  <si>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</si>
  <si>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</si>
  <si>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</si>
  <si>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</si>
  <si>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</si>
  <si>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</si>
  <si>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</si>
  <si>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</si>
  <si>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</si>
  <si>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</si>
  <si>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</si>
  <si>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</si>
  <si>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</si>
  <si>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</si>
  <si>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</si>
  <si>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</si>
  <si>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</si>
  <si>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</si>
  <si>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</si>
  <si>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</si>
  <si>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</si>
  <si>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</si>
  <si>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</si>
  <si>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</si>
  <si>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</si>
  <si>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</si>
  <si>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</si>
  <si>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</si>
  <si>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</si>
  <si>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</si>
  <si>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</si>
  <si>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</si>
  <si>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</si>
  <si>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</si>
  <si>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</si>
  <si>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</si>
  <si>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</si>
  <si>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</si>
  <si>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</si>
  <si>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</si>
  <si>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</si>
  <si>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</si>
  <si>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</si>
  <si>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</si>
  <si>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</si>
  <si>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</si>
  <si>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</si>
  <si>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</si>
  <si>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</si>
  <si>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</si>
  <si>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</si>
  <si>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</si>
  <si>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</si>
  <si>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</si>
  <si>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</si>
  <si>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</si>
  <si>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</si>
  <si>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</si>
  <si>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</si>
  <si>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</si>
  <si>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</si>
  <si>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</si>
  <si>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</si>
  <si>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</si>
  <si>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</si>
  <si>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</si>
  <si>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</si>
  <si>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</si>
  <si>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</si>
  <si>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</si>
  <si>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</si>
  <si>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</si>
  <si>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</si>
  <si>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</si>
  <si>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</si>
  <si>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</si>
  <si>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</si>
  <si>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</si>
  <si>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</si>
  <si>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</si>
  <si>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</si>
  <si>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</si>
  <si>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</si>
  <si>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</si>
  <si>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</si>
  <si>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</si>
  <si>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</si>
  <si>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</si>
  <si>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</si>
  <si>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</si>
  <si>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</si>
  <si>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</si>
  <si>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</si>
  <si>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</si>
  <si>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</si>
  <si>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</si>
  <si>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</si>
  <si>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</si>
  <si>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</si>
  <si>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</si>
  <si>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</si>
  <si>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</si>
  <si>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</si>
  <si>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</si>
  <si>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</si>
  <si>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</si>
  <si>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</si>
  <si>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</si>
  <si>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</si>
  <si>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</si>
  <si>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</si>
  <si>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</si>
  <si>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</si>
  <si>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</si>
  <si>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</si>
  <si>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</si>
  <si>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</si>
  <si>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</si>
  <si>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</si>
  <si>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</si>
  <si>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</si>
  <si>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</si>
  <si>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</si>
  <si>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</si>
  <si>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</si>
  <si>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</si>
  <si>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</si>
  <si>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</si>
  <si>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</si>
  <si>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</si>
  <si>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</si>
  <si>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</si>
  <si>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</si>
  <si>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</si>
  <si>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</si>
  <si>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</si>
  <si>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</si>
  <si>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</si>
  <si>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</si>
  <si>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</si>
  <si>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</si>
  <si>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</si>
  <si>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</si>
  <si>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</si>
  <si>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</si>
  <si>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</si>
  <si>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</si>
  <si>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</si>
  <si>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</si>
  <si>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</si>
  <si>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</si>
  <si>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</si>
  <si>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</si>
  <si>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</si>
  <si>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</si>
  <si>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</si>
  <si>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</si>
  <si>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</si>
  <si>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</si>
  <si>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</si>
  <si>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</si>
  <si>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</si>
  <si>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</si>
  <si>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</si>
  <si>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</si>
  <si>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</si>
  <si>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</si>
  <si>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</si>
  <si>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</si>
  <si>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</si>
  <si>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</si>
  <si>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</si>
  <si>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</si>
  <si>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</si>
  <si>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</si>
  <si>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</si>
  <si>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</si>
  <si>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</si>
  <si>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</si>
  <si>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</si>
  <si>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</si>
  <si>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</si>
  <si>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</si>
  <si>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</si>
  <si>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</si>
  <si>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</si>
  <si>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</si>
  <si>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</si>
  <si>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</si>
  <si>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</si>
  <si>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</si>
  <si>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</si>
  <si>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</si>
  <si>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</si>
  <si>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</si>
  <si>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</si>
  <si>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</si>
  <si>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</si>
  <si>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</si>
  <si>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</si>
  <si>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</si>
  <si>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</si>
  <si>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</si>
  <si>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</si>
  <si>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</si>
  <si>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</si>
  <si>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</si>
  <si>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</si>
  <si>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</si>
  <si>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</si>
  <si>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</si>
  <si>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</si>
  <si>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</si>
  <si>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</si>
  <si>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</si>
  <si>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</si>
  <si>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</si>
  <si>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</si>
  <si>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</si>
  <si>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</si>
  <si>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</si>
  <si>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</si>
  <si>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</si>
  <si>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</si>
  <si>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</si>
  <si>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</si>
  <si>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</si>
  <si>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</si>
  <si>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</si>
  <si>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</si>
  <si>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</si>
  <si>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</si>
  <si>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</si>
  <si>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</si>
  <si>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</si>
  <si>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</si>
  <si>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</si>
  <si>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</si>
  <si>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</si>
  <si>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</si>
  <si>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</si>
  <si>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</si>
  <si>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</si>
  <si>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</si>
  <si>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</si>
  <si>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</si>
  <si>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</si>
  <si>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</si>
  <si>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</si>
  <si>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</si>
  <si>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</si>
  <si>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</si>
  <si>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</si>
  <si>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</si>
  <si>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</si>
  <si>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</si>
  <si>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</si>
  <si>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</si>
  <si>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</si>
  <si>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</si>
  <si>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</si>
  <si>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</si>
  <si>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</si>
  <si>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</si>
  <si>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</si>
  <si>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</si>
  <si>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</si>
  <si>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</si>
  <si>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</si>
  <si>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</si>
  <si>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</si>
  <si>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</si>
  <si>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</si>
  <si>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</si>
  <si>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</si>
  <si>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</si>
  <si>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</si>
  <si>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</si>
  <si>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</si>
  <si>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</si>
  <si>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</si>
  <si>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</si>
  <si>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</si>
  <si>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</si>
  <si>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</si>
  <si>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</si>
  <si>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</si>
  <si>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</si>
  <si>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</si>
  <si>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</si>
  <si>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</si>
  <si>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</si>
  <si>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</si>
  <si>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</si>
  <si>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</si>
  <si>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</si>
  <si>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</si>
  <si>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</si>
  <si>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</si>
  <si>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</si>
  <si>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</si>
  <si>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</si>
  <si>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</si>
  <si>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</si>
  <si>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</si>
  <si>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</si>
  <si>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</si>
  <si>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</si>
  <si>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</si>
  <si>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</si>
  <si>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</si>
  <si>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</si>
  <si>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</si>
  <si>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</si>
  <si>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</si>
  <si>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</si>
  <si>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</si>
  <si>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</si>
  <si>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</si>
  <si>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</si>
  <si>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</si>
  <si>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</si>
  <si>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</si>
  <si>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</si>
  <si>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</si>
  <si>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</si>
  <si>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</si>
  <si>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</si>
  <si>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</si>
  <si>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</si>
  <si>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</si>
  <si>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</si>
  <si>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</si>
  <si>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</si>
  <si>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</si>
  <si>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</si>
  <si>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</si>
  <si>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</si>
  <si>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</si>
  <si>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</si>
  <si>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</si>
  <si>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</si>
  <si>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</si>
  <si>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</si>
  <si>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</si>
  <si>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</si>
  <si>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</si>
  <si>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</si>
  <si>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</si>
  <si>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</si>
  <si>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</si>
  <si>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</si>
  <si>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</si>
  <si>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</si>
  <si>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</si>
  <si>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</si>
  <si>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</si>
  <si>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</si>
  <si>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</si>
  <si>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</si>
  <si>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</si>
  <si>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</si>
  <si>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</si>
  <si>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</si>
  <si>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</si>
  <si>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</si>
  <si>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</si>
  <si>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</si>
  <si>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</si>
  <si>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</si>
  <si>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</si>
  <si>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</si>
  <si>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</si>
  <si>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</si>
  <si>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</si>
  <si>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</si>
  <si>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</si>
  <si>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</si>
  <si>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</si>
  <si>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</si>
  <si>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</si>
  <si>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</si>
  <si>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</si>
  <si>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</si>
  <si>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</si>
  <si>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</si>
  <si>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</si>
  <si>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</si>
  <si>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</si>
  <si>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</si>
  <si>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</si>
  <si>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</si>
  <si>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</si>
  <si>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</si>
  <si>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</si>
  <si>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</si>
  <si>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</si>
  <si>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</si>
  <si>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</si>
  <si>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</si>
  <si>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</si>
  <si>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</si>
  <si>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</si>
  <si>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</si>
  <si>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</si>
  <si>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</si>
  <si>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</si>
  <si>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</si>
  <si>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</si>
  <si>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</si>
  <si>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</si>
  <si>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</si>
  <si>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</si>
  <si>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</si>
  <si>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</si>
  <si>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</si>
  <si>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</si>
  <si>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</si>
  <si>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</si>
  <si>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</si>
  <si>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</si>
  <si>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</si>
  <si>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</si>
  <si>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</si>
  <si>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</si>
  <si>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</si>
  <si>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</si>
  <si>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</si>
  <si>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</si>
  <si>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</si>
  <si>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</si>
  <si>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</si>
  <si>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</si>
  <si>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</si>
  <si>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</si>
  <si>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</si>
  <si>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</si>
  <si>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</si>
  <si>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</si>
  <si>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</si>
  <si>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</si>
  <si>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</si>
  <si>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</si>
  <si>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</si>
  <si>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</si>
  <si>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</si>
  <si>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</si>
  <si>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</si>
  <si>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</si>
  <si>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</si>
  <si>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</si>
  <si>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</si>
  <si>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</si>
  <si>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</si>
  <si>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</si>
  <si>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</si>
  <si>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</si>
  <si>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</si>
  <si>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</si>
  <si>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</si>
  <si>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</si>
  <si>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</si>
  <si>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</si>
  <si>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</si>
  <si>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</si>
  <si>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</si>
  <si>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</si>
  <si>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</si>
  <si>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</si>
  <si>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</si>
  <si>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</si>
  <si>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</si>
  <si>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</si>
  <si>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</si>
  <si>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</si>
  <si>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</si>
  <si>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</si>
  <si>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</si>
  <si>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</si>
  <si>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</si>
  <si>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</si>
  <si>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</si>
  <si>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</si>
  <si>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</si>
  <si>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</si>
  <si>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</si>
  <si>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</si>
  <si>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</si>
  <si>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</si>
  <si>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</si>
  <si>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</si>
  <si>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</si>
  <si>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</si>
  <si>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</si>
  <si>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</si>
  <si>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</si>
  <si>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</si>
  <si>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</si>
  <si>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</si>
  <si>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</si>
  <si>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</si>
  <si>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</si>
  <si>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</si>
  <si>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</si>
  <si>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</si>
  <si>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</si>
  <si>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</si>
  <si>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</si>
  <si>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</si>
  <si>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</si>
  <si>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</si>
  <si>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</si>
  <si>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</si>
  <si>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</si>
  <si>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</si>
  <si>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</si>
  <si>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</si>
  <si>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</si>
  <si>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</si>
  <si>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</si>
  <si>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</si>
  <si>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</si>
  <si>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</si>
  <si>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</si>
  <si>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</si>
  <si>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</si>
  <si>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</si>
  <si>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</si>
  <si>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</si>
  <si>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</si>
  <si>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</si>
  <si>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</si>
  <si>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</si>
  <si>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</si>
  <si>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</si>
  <si>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</si>
  <si>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</si>
  <si>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</si>
  <si>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</si>
  <si>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</si>
  <si>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</si>
  <si>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</si>
  <si>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</si>
  <si>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</si>
  <si>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</si>
  <si>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</si>
  <si>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</si>
  <si>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</si>
  <si>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</si>
  <si>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</si>
  <si>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</si>
  <si>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</si>
  <si>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</si>
  <si>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</si>
  <si>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</si>
  <si>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</si>
  <si>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</si>
  <si>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</si>
  <si>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</si>
  <si>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</si>
  <si>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</si>
  <si>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</si>
  <si>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</si>
  <si>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</si>
  <si>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</si>
  <si>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</si>
  <si>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</si>
  <si>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</si>
  <si>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</si>
  <si>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</si>
  <si>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</si>
  <si>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</si>
  <si>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</si>
  <si>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</si>
  <si>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</si>
  <si>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</si>
  <si>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</si>
  <si>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</si>
  <si>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</si>
  <si>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</si>
  <si>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</si>
  <si>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</si>
  <si>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</si>
  <si>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</si>
  <si>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</si>
  <si>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</si>
  <si>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</si>
  <si>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</si>
  <si>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</si>
  <si>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</si>
  <si>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</si>
  <si>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</si>
  <si>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</si>
  <si>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</si>
  <si>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</si>
  <si>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</si>
  <si>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</si>
  <si>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</si>
  <si>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</si>
  <si>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</si>
  <si>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</si>
  <si>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</si>
  <si>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</si>
  <si>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</si>
  <si>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</si>
  <si>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</si>
  <si>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</si>
  <si>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</si>
  <si>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</si>
  <si>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</si>
  <si>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</si>
  <si>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</si>
  <si>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</si>
  <si>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</si>
  <si>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</si>
  <si>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</si>
  <si>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</si>
  <si>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</si>
  <si>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</si>
  <si>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</si>
  <si>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</si>
  <si>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</si>
  <si>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</si>
  <si>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</si>
  <si>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</si>
  <si>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</si>
  <si>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</si>
  <si>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</si>
  <si>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</si>
  <si>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</si>
  <si>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</si>
  <si>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</si>
  <si>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</si>
  <si>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</si>
  <si>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</si>
  <si>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</si>
  <si>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</si>
  <si>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</si>
  <si>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</si>
  <si>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</si>
  <si>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</si>
  <si>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</si>
  <si>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</si>
  <si>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</si>
  <si>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</si>
  <si>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</si>
  <si>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</si>
  <si>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</si>
  <si>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</si>
  <si>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</si>
  <si>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</si>
  <si>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</si>
  <si>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</si>
  <si>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</si>
  <si>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</si>
  <si>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</si>
  <si>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</si>
  <si>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</si>
  <si>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</si>
  <si>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</si>
  <si>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</si>
  <si>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</si>
  <si>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</si>
  <si>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</si>
  <si>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</si>
  <si>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</si>
  <si>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</si>
  <si>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</si>
  <si>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</si>
  <si>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</si>
  <si>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</si>
  <si>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</si>
  <si>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</si>
  <si>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</si>
  <si>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</si>
  <si>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</si>
  <si>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</si>
  <si>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</si>
  <si>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</si>
  <si>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</si>
  <si>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</si>
  <si>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</si>
  <si>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</si>
  <si>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</si>
  <si>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</si>
  <si>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</si>
  <si>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</si>
  <si>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</si>
  <si>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</si>
  <si>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</si>
  <si>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</si>
  <si>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</si>
  <si>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</si>
  <si>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</si>
  <si>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</si>
  <si>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</si>
  <si>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</si>
  <si>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</si>
  <si>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</si>
  <si>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</si>
  <si>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</si>
  <si>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</si>
  <si>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</si>
  <si>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</si>
  <si>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</si>
  <si>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</si>
  <si>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</si>
  <si>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</si>
  <si>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</si>
  <si>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</si>
  <si>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</si>
  <si>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</si>
  <si>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</si>
  <si>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</si>
  <si>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</si>
  <si>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</si>
  <si>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</si>
  <si>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</si>
  <si>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</si>
  <si>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</si>
  <si>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</si>
  <si>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</si>
  <si>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</si>
  <si>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</si>
  <si>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</si>
  <si>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</si>
  <si>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</si>
  <si>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</si>
  <si>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</si>
  <si>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</si>
  <si>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</si>
  <si>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</si>
  <si>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</si>
  <si>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</si>
  <si>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</si>
  <si>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</si>
  <si>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</si>
  <si>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</si>
  <si>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</si>
  <si>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</si>
  <si>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</si>
  <si>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</si>
  <si>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</si>
  <si>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</si>
  <si>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</si>
  <si>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</si>
  <si>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</si>
  <si>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</si>
  <si>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</si>
  <si>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</si>
  <si>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</si>
  <si>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</si>
  <si>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</si>
  <si>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</si>
  <si>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</si>
  <si>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</si>
  <si>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</si>
  <si>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</si>
  <si>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</si>
  <si>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</si>
  <si>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</si>
  <si>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</si>
  <si>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</si>
  <si>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</si>
  <si>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</si>
  <si>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</si>
  <si>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</si>
  <si>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</si>
  <si>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</si>
  <si>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</si>
  <si>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</si>
  <si>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</si>
  <si>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</si>
  <si>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</si>
  <si>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</si>
  <si>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</si>
  <si>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</si>
  <si>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</si>
  <si>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</si>
  <si>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</si>
  <si>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</si>
  <si>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</si>
  <si>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</si>
  <si>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</si>
  <si>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</si>
  <si>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</si>
  <si>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</si>
  <si>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</si>
  <si>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</si>
  <si>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</si>
  <si>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</si>
  <si>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</si>
  <si>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</si>
  <si>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</si>
  <si>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</si>
  <si>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</si>
  <si>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</si>
  <si>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</si>
  <si>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</si>
  <si>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</si>
  <si>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</si>
  <si>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</si>
  <si>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</si>
  <si>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</si>
  <si>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</si>
  <si>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</si>
  <si>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</si>
  <si>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</si>
  <si>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</si>
  <si>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</si>
  <si>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</si>
  <si>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</si>
  <si>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</si>
  <si>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</si>
  <si>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</si>
  <si>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</si>
  <si>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</si>
  <si>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</si>
  <si>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</si>
  <si>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</si>
  <si>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</si>
  <si>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</si>
  <si>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</si>
  <si>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</si>
  <si>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</si>
  <si>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</si>
  <si>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</si>
  <si>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</si>
  <si>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</si>
  <si>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</si>
  <si>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</si>
  <si>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</si>
  <si>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</si>
  <si>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</si>
  <si>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</si>
  <si>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</si>
  <si>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</si>
  <si>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</si>
  <si>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</si>
  <si>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</si>
  <si>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</si>
  <si>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</si>
  <si>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</si>
  <si>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</si>
  <si>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</si>
  <si>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</si>
  <si>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</si>
  <si>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</si>
  <si>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</si>
  <si>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</si>
  <si>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</si>
  <si>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</si>
  <si>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</si>
  <si>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</si>
  <si>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</si>
  <si>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</si>
  <si>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</si>
  <si>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</si>
  <si>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</si>
  <si>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</si>
  <si>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</si>
  <si>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</si>
  <si>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</si>
  <si>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</si>
  <si>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</si>
  <si>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</si>
  <si>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</si>
  <si>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</si>
  <si>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</si>
  <si>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</si>
  <si>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</si>
  <si>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</si>
  <si>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</si>
  <si>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</si>
  <si>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</si>
  <si>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</si>
  <si>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</si>
  <si>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</si>
  <si>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</si>
  <si>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</si>
  <si>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</si>
  <si>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</si>
  <si>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</si>
  <si>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</si>
  <si>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</si>
  <si>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</si>
  <si>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</si>
  <si>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</si>
  <si>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</si>
  <si>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</si>
  <si>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</si>
  <si>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</si>
  <si>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</si>
  <si>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</si>
  <si>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</si>
  <si>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</si>
  <si>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</si>
  <si>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</si>
  <si>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</si>
  <si>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</si>
  <si>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</si>
  <si>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</si>
  <si>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</si>
  <si>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</si>
  <si>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</si>
  <si>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</si>
  <si>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</si>
  <si>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</si>
  <si>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</si>
  <si>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</si>
  <si>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</si>
  <si>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</si>
  <si>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</si>
  <si>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</si>
  <si>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</si>
  <si>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</si>
  <si>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</si>
  <si>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</si>
  <si>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</si>
  <si>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</si>
  <si>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</si>
  <si>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</si>
  <si>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</si>
  <si>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</si>
  <si>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</si>
  <si>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</si>
  <si>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</si>
  <si>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</si>
  <si>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</si>
  <si>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</si>
  <si>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</si>
  <si>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</si>
  <si>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</si>
  <si>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</si>
  <si>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</si>
  <si>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</si>
  <si>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</si>
  <si>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</si>
  <si>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</si>
  <si>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</si>
  <si>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</si>
  <si>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</si>
  <si>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</si>
  <si>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</si>
  <si>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</si>
  <si>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</si>
  <si>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</si>
  <si>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</si>
  <si>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</si>
  <si>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</si>
  <si>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</si>
  <si>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</si>
  <si>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</si>
  <si>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</si>
  <si>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</si>
  <si>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</si>
  <si>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</si>
  <si>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</si>
  <si>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</si>
  <si>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</si>
  <si>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</si>
  <si>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</si>
  <si>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</si>
  <si>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</si>
  <si>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</si>
  <si>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</si>
  <si>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</si>
  <si>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</si>
  <si>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</si>
  <si>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</si>
  <si>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</si>
  <si>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</si>
  <si>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</si>
  <si>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</si>
  <si>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</si>
  <si>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</si>
  <si>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</si>
  <si>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</si>
  <si>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</si>
  <si>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</si>
  <si>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</si>
  <si>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</si>
  <si>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</si>
  <si>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</si>
  <si>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</si>
  <si>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</si>
  <si>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</si>
  <si>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</si>
  <si>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</si>
  <si>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</si>
  <si>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</si>
  <si>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</si>
  <si>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</si>
  <si>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</si>
  <si>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</si>
  <si>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</si>
  <si>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</si>
  <si>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</si>
  <si>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</si>
  <si>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</si>
  <si>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</si>
  <si>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</si>
  <si>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</si>
  <si>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</si>
  <si>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</si>
  <si>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</si>
  <si>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</si>
  <si>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</si>
  <si>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</si>
  <si>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</si>
  <si>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</si>
  <si>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</si>
  <si>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</si>
  <si>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</si>
  <si>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</si>
  <si>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</si>
  <si>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</si>
  <si>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</si>
  <si>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</si>
  <si>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</si>
  <si>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</si>
  <si>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</si>
  <si>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</si>
  <si>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</si>
  <si>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</si>
  <si>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</si>
  <si>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</si>
  <si>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</si>
  <si>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</si>
  <si>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</si>
  <si>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</si>
  <si>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</si>
  <si>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</si>
  <si>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</si>
  <si>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</si>
  <si>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</si>
  <si>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</si>
  <si>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</si>
  <si>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</si>
  <si>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</si>
  <si>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</si>
  <si>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</si>
  <si>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</si>
  <si>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</si>
  <si>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</si>
  <si>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</si>
  <si>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</si>
  <si>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</si>
  <si>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</si>
  <si>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</si>
  <si>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</si>
  <si>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</si>
  <si>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</si>
  <si>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</si>
  <si>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</si>
  <si>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</si>
  <si>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</si>
  <si>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</si>
  <si>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</si>
  <si>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</si>
  <si>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</si>
  <si>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</si>
  <si>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</si>
  <si>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</si>
  <si>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</si>
  <si>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</si>
  <si>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</si>
  <si>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</si>
  <si>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</si>
  <si>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</si>
  <si>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</si>
  <si>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</si>
  <si>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</si>
  <si>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</si>
  <si>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</si>
  <si>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</si>
  <si>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</si>
  <si>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</si>
  <si>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</si>
  <si>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</si>
  <si>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</si>
  <si>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</si>
  <si>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</si>
  <si>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</si>
  <si>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</si>
  <si>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</si>
  <si>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</si>
  <si>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</si>
  <si>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</si>
  <si>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</si>
  <si>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</si>
  <si>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</si>
  <si>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</si>
  <si>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</si>
  <si>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</si>
  <si>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</si>
  <si>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</si>
  <si>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</si>
  <si>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</si>
  <si>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</si>
  <si>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</si>
  <si>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</si>
  <si>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</si>
  <si>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</si>
  <si>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</si>
  <si>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</si>
  <si>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</si>
  <si>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</si>
  <si>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</si>
  <si>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</si>
  <si>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</si>
  <si>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</si>
  <si>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</si>
  <si>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</si>
  <si>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</si>
  <si>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</si>
  <si>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</si>
  <si>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</si>
  <si>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</si>
  <si>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</si>
  <si>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</si>
  <si>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</si>
  <si>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</si>
  <si>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</si>
  <si>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</si>
  <si>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</si>
  <si>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</si>
  <si>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</si>
  <si>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</si>
  <si>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</si>
  <si>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</si>
  <si>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</si>
  <si>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</si>
  <si>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</si>
  <si>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</si>
  <si>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</si>
  <si>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</si>
  <si>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</si>
  <si>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</si>
  <si>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</si>
  <si>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</si>
  <si>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</si>
  <si>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</si>
  <si>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</si>
  <si>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</si>
  <si>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</si>
  <si>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</si>
  <si>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</si>
  <si>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</si>
  <si>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</si>
  <si>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</si>
  <si>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</si>
  <si>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</si>
  <si>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</si>
  <si>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</si>
  <si>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</si>
  <si>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</si>
  <si>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</si>
  <si>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</si>
  <si>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</si>
  <si>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</si>
  <si>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</si>
  <si>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</si>
  <si>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</si>
  <si>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</si>
  <si>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</si>
  <si>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</si>
  <si>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</si>
  <si>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</si>
  <si>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</si>
  <si>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</si>
  <si>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</si>
  <si>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</si>
  <si>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</si>
  <si>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</si>
  <si>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</si>
  <si>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</si>
  <si>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</si>
  <si>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</si>
  <si>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</si>
  <si>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</si>
  <si>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</si>
  <si>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</si>
  <si>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</si>
  <si>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</si>
  <si>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</si>
  <si>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</si>
  <si>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</si>
  <si>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</si>
  <si>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</si>
  <si>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</si>
  <si>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</si>
  <si>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</si>
  <si>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</si>
  <si>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</si>
  <si>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</si>
  <si>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</si>
  <si>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</si>
  <si>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</si>
  <si>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</si>
  <si>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</si>
  <si>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</si>
  <si>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</si>
  <si>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</si>
  <si>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</si>
  <si>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</si>
  <si>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</si>
  <si>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</si>
  <si>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</si>
  <si>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</si>
  <si>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</si>
  <si>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</si>
  <si>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</si>
  <si>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</si>
  <si>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</si>
  <si>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</si>
  <si>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</si>
  <si>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</si>
  <si>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</si>
  <si>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</si>
  <si>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</si>
  <si>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</si>
  <si>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</si>
  <si>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</si>
  <si>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</si>
  <si>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</si>
  <si>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</si>
  <si>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</si>
  <si>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</si>
  <si>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</si>
  <si>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</si>
  <si>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</si>
  <si>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</si>
  <si>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</si>
  <si>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</si>
  <si>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</si>
  <si>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</si>
  <si>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</si>
  <si>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</si>
  <si>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</si>
  <si>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</si>
  <si>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</si>
  <si>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</si>
  <si>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</si>
  <si>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</si>
  <si>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</si>
  <si>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</si>
  <si>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</si>
  <si>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</si>
  <si>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</si>
  <si>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</si>
  <si>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</si>
  <si>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</si>
  <si>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</si>
  <si>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</si>
  <si>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</si>
  <si>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</si>
  <si>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</si>
  <si>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</si>
  <si>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</si>
  <si>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</si>
  <si>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</si>
  <si>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</si>
  <si>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</si>
  <si>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</si>
  <si>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</si>
  <si>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</si>
  <si>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</si>
  <si>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</si>
  <si>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</si>
  <si>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</si>
  <si>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</si>
  <si>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</si>
  <si>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</si>
  <si>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</si>
  <si>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</si>
  <si>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</si>
  <si>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</si>
  <si>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</si>
  <si>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</si>
  <si>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</si>
  <si>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</si>
  <si>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</si>
  <si>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</si>
  <si>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</si>
  <si>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</si>
  <si>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</si>
  <si>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</si>
  <si>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</si>
  <si>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</si>
  <si>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</si>
  <si>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</si>
  <si>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</si>
  <si>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</si>
  <si>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</si>
  <si>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</si>
  <si>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</si>
  <si>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</si>
  <si>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</si>
  <si>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</si>
  <si>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</si>
  <si>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</si>
  <si>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</si>
  <si>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</si>
  <si>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</si>
  <si>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</si>
  <si>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</si>
  <si>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</si>
  <si>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</si>
  <si>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</si>
  <si>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</si>
  <si>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</si>
  <si>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</si>
  <si>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</si>
  <si>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</si>
  <si>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</si>
  <si>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</si>
  <si>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</si>
  <si>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</si>
  <si>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</si>
  <si>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</si>
  <si>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</si>
  <si>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</si>
  <si>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</si>
  <si>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</si>
  <si>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</si>
  <si>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</si>
  <si>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</si>
  <si>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</si>
  <si>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</si>
  <si>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</si>
  <si>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</si>
  <si>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</si>
  <si>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</si>
  <si>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</si>
  <si>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</si>
  <si>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</si>
  <si>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</si>
  <si>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</si>
  <si>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</si>
  <si>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</si>
  <si>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</si>
  <si>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</si>
  <si>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</si>
  <si>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</si>
  <si>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</si>
  <si>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</si>
  <si>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</si>
  <si>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</si>
  <si>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</si>
  <si>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</si>
  <si>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</si>
  <si>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</si>
  <si>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</si>
  <si>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</si>
  <si>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</si>
  <si>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</si>
  <si>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</si>
  <si>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</si>
  <si>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</si>
  <si>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</si>
  <si>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</si>
  <si>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</si>
  <si>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</si>
  <si>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</si>
  <si>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</si>
  <si>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</si>
  <si>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</si>
  <si>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</si>
  <si>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</si>
  <si>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</si>
  <si>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</si>
  <si>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</si>
  <si>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</si>
  <si>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</si>
  <si>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</si>
  <si>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</si>
  <si>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</si>
  <si>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</si>
  <si>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</si>
  <si>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</si>
  <si>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</si>
  <si>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</si>
  <si>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</si>
  <si>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</si>
  <si>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</si>
  <si>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</si>
  <si>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</si>
  <si>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</si>
  <si>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</si>
  <si>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</si>
  <si>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</si>
  <si>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</si>
  <si>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</si>
  <si>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</si>
  <si>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</si>
  <si>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</si>
  <si>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</si>
  <si>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</si>
  <si>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</si>
  <si>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</si>
  <si>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</si>
  <si>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</si>
  <si>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</si>
  <si>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</si>
  <si>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</si>
  <si>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</si>
  <si>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</si>
  <si>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</si>
  <si>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</si>
  <si>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</si>
  <si>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</si>
  <si>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</si>
  <si>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</si>
  <si>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</si>
  <si>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</si>
  <si>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</si>
  <si>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</si>
  <si>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</si>
  <si>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</si>
  <si>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</si>
  <si>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</si>
  <si>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</si>
  <si>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</si>
  <si>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</si>
  <si>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</si>
  <si>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</si>
  <si>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</si>
  <si>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</si>
  <si>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</si>
  <si>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</si>
  <si>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</si>
  <si>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</si>
  <si>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</si>
  <si>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</si>
  <si>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</si>
  <si>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</si>
  <si>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</si>
  <si>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</si>
  <si>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</si>
  <si>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</si>
  <si>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</si>
  <si>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</si>
  <si>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</si>
  <si>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</si>
  <si>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</si>
  <si>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</si>
  <si>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</si>
  <si>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</si>
  <si>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</si>
  <si>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</si>
  <si>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</si>
  <si>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</si>
  <si>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</si>
  <si>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</si>
  <si>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</si>
  <si>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</si>
  <si>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</si>
  <si>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</si>
  <si>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</si>
  <si>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</si>
  <si>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</si>
  <si>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</si>
  <si>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</si>
  <si>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</si>
  <si>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</si>
  <si>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</si>
  <si>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</si>
  <si>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</si>
  <si>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</si>
  <si>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</si>
  <si>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</si>
  <si>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</si>
  <si>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</si>
  <si>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</si>
  <si>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</si>
  <si>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</si>
  <si>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</si>
  <si>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</si>
  <si>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</si>
  <si>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</si>
  <si>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</si>
  <si>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</si>
  <si>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</si>
  <si>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</si>
  <si>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</si>
  <si>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</si>
  <si>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</si>
  <si>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</si>
  <si>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</si>
  <si>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</si>
  <si>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</si>
  <si>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</si>
  <si>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</si>
  <si>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</si>
  <si>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</si>
  <si>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</si>
  <si>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</si>
  <si>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</si>
  <si>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</si>
  <si>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</si>
  <si>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</si>
  <si>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</si>
  <si>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</si>
  <si>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</si>
  <si>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</si>
  <si>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</si>
  <si>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</si>
  <si>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</si>
  <si>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</si>
  <si>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</si>
  <si>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</si>
  <si>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</si>
  <si>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</si>
  <si>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</si>
  <si>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</si>
  <si>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</si>
  <si>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</si>
  <si>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</si>
  <si>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</si>
  <si>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</si>
  <si>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</si>
  <si>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</si>
  <si>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</si>
  <si>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</si>
  <si>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</si>
  <si>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</si>
  <si>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</si>
  <si>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</si>
  <si>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</si>
  <si>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</si>
  <si>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</si>
  <si>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</si>
  <si>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</si>
  <si>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</si>
  <si>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</si>
  <si>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</si>
  <si>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</si>
  <si>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</si>
  <si>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</si>
  <si>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</si>
  <si>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</si>
  <si>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</si>
  <si>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</si>
  <si>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</si>
  <si>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</si>
  <si>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</si>
  <si>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</si>
  <si>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</si>
  <si>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</si>
  <si>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</si>
  <si>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</si>
  <si>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</si>
  <si>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</si>
  <si>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</si>
  <si>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</si>
  <si>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</si>
  <si>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</si>
  <si>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</si>
  <si>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</si>
  <si>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</si>
  <si>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</si>
  <si>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</si>
  <si>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</si>
  <si>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</si>
  <si>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</si>
  <si>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</si>
  <si>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</si>
  <si>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</si>
  <si>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</si>
  <si>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</si>
  <si>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</si>
  <si>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</si>
  <si>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</si>
  <si>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</si>
  <si>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</si>
  <si>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</si>
  <si>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</si>
  <si>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</si>
  <si>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</si>
  <si>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</si>
  <si>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</si>
  <si>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</si>
  <si>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</si>
  <si>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</si>
  <si>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</si>
  <si>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</si>
  <si>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</si>
  <si>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</si>
  <si>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</si>
  <si>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</si>
  <si>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</si>
  <si>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</si>
  <si>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</si>
  <si>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</si>
  <si>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</si>
  <si>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</si>
  <si>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</si>
  <si>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</si>
  <si>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</si>
  <si>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</si>
  <si>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</si>
  <si>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</si>
  <si>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</si>
  <si>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</si>
  <si>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</si>
  <si>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</si>
  <si>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</si>
  <si>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</si>
  <si>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</si>
  <si>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</si>
  <si>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</si>
  <si>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</si>
  <si>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</si>
  <si>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</si>
  <si>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</si>
  <si>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</si>
  <si>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</si>
  <si>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</si>
  <si>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</si>
  <si>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</si>
  <si>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</si>
  <si>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</si>
  <si>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</si>
  <si>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</si>
  <si>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</si>
  <si>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</si>
  <si>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</si>
  <si>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</si>
  <si>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</si>
  <si>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</si>
  <si>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</si>
  <si>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</si>
  <si>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</si>
  <si>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</si>
  <si>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</si>
  <si>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</si>
  <si>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</si>
  <si>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</si>
  <si>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</si>
  <si>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</si>
  <si>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</si>
  <si>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</si>
  <si>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</si>
  <si>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</si>
  <si>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</si>
  <si>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</si>
  <si>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</si>
  <si>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</si>
  <si>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</si>
  <si>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</si>
  <si>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</si>
  <si>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</si>
  <si>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</si>
  <si>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</si>
  <si>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</si>
  <si>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</si>
  <si>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</si>
  <si>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</si>
  <si>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</si>
  <si>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</si>
  <si>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</si>
  <si>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</si>
  <si>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</si>
  <si>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</si>
  <si>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</si>
  <si>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</si>
  <si>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</si>
  <si>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</si>
  <si>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</si>
  <si>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</si>
  <si>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</si>
  <si>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</si>
  <si>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</si>
  <si>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</si>
  <si>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</si>
  <si>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</si>
  <si>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</si>
  <si>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</si>
  <si>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</si>
  <si>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</si>
  <si>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</si>
  <si>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</si>
  <si>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</si>
  <si>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</si>
  <si>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PCM-20251128-00000783
</t>
  </si>
  <si>
    <t xml:space="preserve">  restored by PG </t>
  </si>
  <si>
    <t>`</t>
  </si>
  <si>
    <t xml:space="preserve"> PCM-20250215-00000830 </t>
  </si>
  <si>
    <t>LTE site still down and  site located in aramco area access issue need special permission</t>
  </si>
  <si>
    <t>PCM-20251128-00000863</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</si>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</sst>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4" totalsRowShown="0" headerRowDxfId="156" dataDxfId="155" headerRowBorderDxfId="153" tableBorderDxfId="154" totalsRowBorderDxfId="152">
  <autoFilter ref="A1:CJ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7" dataDxfId="46" headerRowBorderDxfId="44" tableBorderDxfId="45" totalsRowBorderDxfId="43">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0" dataDxfId="29" headerRowBorderDxfId="27" tableBorderDxfId="28">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326.77212986111408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148"/>
      <c r="E3" s="135"/>
      <c r="F3" s="134"/>
      <c r="G3" s="133">
        <f ca="1">IFERROR(NOW()-F3,"-")</f>
        <v>45989.72055578704</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45989.72055578704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45989.72055578704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45989.72055578704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45989.72055578704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45989.72055578704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45989.72055578704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45989.72055578704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45989.72055578704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45989.72055578704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45989.72055578704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45989.72055578704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45989.72055578704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45989.72055578704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45989.72055578704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45989.72055578704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45989.72055578704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45989.72055578704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45989.72055578704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45989.72055578704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45989.72055578704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45989.72055578704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45989.72055578704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45989.72055578704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45989.72055578704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45989.72055578704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45989.72055578704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45989.72055578704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45989.72055578704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45989.72055578704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45989.72055578704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45989.72055578704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45989.72055578704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45989.72055578704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45989.72055578704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45989.72055578704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45989.72055578704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45989.72055578704</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4"/>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164.72071782407875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5.3331368055587518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1.079745601855393</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4" t="s">
        <v>39113</v>
      </c>
      <c r="B6" s="18" t="str">
        <f>IFERROR(VLOOKUP(D6,DB!A:K,11,0),"")</f>
        <v>R2</v>
      </c>
      <c r="C6" s="18">
        <v>1</v>
      </c>
      <c r="D6" s="19" t="s">
        <v>25791</v>
      </c>
      <c r="E6" s="99" t="s">
        <v>39021</v>
      </c>
      <c r="F6" s="100">
        <v>45989.646365740744</v>
      </c>
      <c r="G6" s="101">
        <f ca="1">IFERROR(NOW()-F6,"-")</f>
        <v>7.4190046296280343E-2</v>
      </c>
      <c r="H6" s="145">
        <v>45989.641400462962</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45989.72055578704</v>
      </c>
      <c r="H7" s="100"/>
      <c r="I7" s="18" t="str">
        <f>IFERROR(VLOOKUP(D7,DB!A:F,6,0),"")</f>
        <v/>
      </c>
      <c r="J7" s="18" t="str">
        <f>IFERROR(VLOOKUP(D7,DB!A:G,7,0),"")</f>
        <v/>
      </c>
      <c r="K7" s="19" t="s">
        <v>39115</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45989.72055578704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45989.72055578704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45989.72055578704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45989.72055578704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45989.72055578704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45989.72055578704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45989.72055578704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45989.72055578704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45989.72055578704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45989.72055578704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45989.72055578704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45989.72055578704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45989.72055578704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45989.72055578704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45989.72055578704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45989.72055578704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45989.72055578704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45989.72055578704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45989.72055578704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45989.72055578704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45989.72055578704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45989.72055578704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45989.72055578704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45989.72055578704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45989.72055578704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45989.72055578704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45989.72055578704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45989.72055578704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45989.72055578704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45989.72055578704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45989.72055578704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45989.72055578704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45989.72055578704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45989.72055578704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45989.72055578704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45989.72055578704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45989.72055578704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45989.72055578704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45989.72055578704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45989.72055578704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45989.72055578704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45989.72055578704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45989.72055578704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45989.72055578704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45989.72055578704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45989.72055578704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45989.72055578704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45989.72055578704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45989.72055578704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45989.72055578704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45989.72055578704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45989.72055578704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45989.72055578704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45989.72055578704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45989.72055578704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45989.72055578704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45989.72055578704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45989.72055578704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45989.72055578704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45989.72055578704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45989.72055578704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45989.72055578704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45989.72055578704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45989.72055578704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45989.72055578704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45989.72055578704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45989.72055578704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45989.72055578704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45989.72055578704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45989.72055578704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45989.72055578704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45989.72055578704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45989.72055578704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45989.72055578704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45989.72055578704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45989.72055578704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45989.72055578704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sheetData>
  <dataValidations count="2">
    <dataValidation allowBlank="1" showInputMessage="1" showErrorMessage="1" sqref="E1" xr:uid="{4D935161-CDD3-4592-B877-3FB59C99E142}"/>
    <dataValidation type="list" allowBlank="1" showInputMessage="1" showErrorMessage="1" sqref="E3:E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45989.72055578704</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45989.72055578704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45989.72055578704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45989.72055578704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45989.72055578704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45989.72055578704</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45989.72055578704</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45989.72055578704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45989.72055578704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45989.72055578704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45989.72055578704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45989.72055578704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45989.72055578704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45989.72055578704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45989.72055578704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45989.72055578704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45989.72055578704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45989.72055578704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45989.72055578704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45989.72055578704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45989.72055578704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45989.72055578704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45989.72055578704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45989.72055578704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45989.72055578704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45989.72055578704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45989.72055578704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45989.72055578704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45989.72055578704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45989.72055578704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45989.72055578704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45989.72055578704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45989.72055578704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45989.72055578704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45989.72055578704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45989.72055578704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45989.72055578704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45989.72055578704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45989.72055578704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45989.72055578704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45989.72055578704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45989.72055578704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45989.72055578704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45989.72055578704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45989.72055578704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45989.72055578704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45989.72055578704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45989.72055578704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45989.72055578704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45989.72055578704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45989.72055578704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45989.72055578704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45989.72055578704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45989.72055578704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45989.72055578704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45989.72055578704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45989.72055578704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45989.72055578704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45989.72055578704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45989.72055578704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45989.72055578704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45989.72055578704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45989.72055578704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45989.72055578704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45989.72055578704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45989.72055578704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45989.72055578704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45989.72055578704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45989.72055578704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45989.72055578704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45989.72055578704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45989.72055578704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45989.72055578704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45989.72055578704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45989.72055578704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45989.72055578704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45989.72055578704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45989.72055578704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45989.72055578704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45989.72055578704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45989.72055578704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45989.72055578704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45989.72055578704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45989.72055578704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45989.72055578704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45989.72055578704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45989.72055578704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45989.72055578704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45989.72055578704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45989.72055578704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45989.72055578704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45989.72055578704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45989.72055578704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45989.72055578704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45989.72055578704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45989.72055578704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45989.72055578704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45989.72055578704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45989.72055578704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45989.72055578704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45989.72055578704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45989.72055578704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45989.72055578704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45989.72055578704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45989.72055578704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45989.72055578704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45989.72055578704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45989.72055578704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45989.72055578704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45989.72055578704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45989.72055578704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45989.72055578704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45989.72055578704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45989.72055578704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45989.72055578704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45989.72055578704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45989.72055578704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45989.72055578704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45989.72055578704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45989.72055578704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45989.72055578704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45989.72055578704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45989.72055578704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45989.72055578704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45989.72055578704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45989.72055578704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45989.72055578704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45989.72055578704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45989.72055578704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45989.72055578704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45989.72055578704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45989.72055578704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45989.72055578704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45989.72055578704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45989.72055578704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45989.72055578704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45989.72055578704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45989.72055578704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45989.72055578704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45989.72055578704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45989.72055578704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45989.72055578704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45989.72055578704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45989.72055578704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45989.72055578704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45989.72055578704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45989.72055578704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45989.72055578704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45989.72055578704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45989.72055578704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45989.72055578704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45989.72055578704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45989.72055578704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45989.72055578704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45989.72055578704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45989.72055578704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45989.72055578704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45989.72055578704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45989.72055578704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45989.72055578704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45989.72055578704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45989.72055578704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45989.72055578704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45989.72055578704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45989.72055578704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45989.72055578704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45989.72055578704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45989.72055578704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45989.72055578704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45989.72055578704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45989.72055578704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45989.72055578704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45989.72055578704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45989.72055578704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45989.72055578704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45989.72055578704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45989.72055578704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45989.72055578704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45989.72055578704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45989.72055578704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45989.72055578704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45989.72055578704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45989.72055578704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45989.72055578704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45989.72055578704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45989.72055578704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45989.72055578704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45989.72055578704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45989.72055578704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45989.72055578704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45989.72055578704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45989.72055578704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45989.72055578704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45989.72055578704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45989.72055578704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45989.72055578704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45989.72055578704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45989.72055578704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45989.72055578704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45989.72055578704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45989.72055578704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45989.72055578704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45989.72055578704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45989.72055578704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45989.72055578704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45989.72055578704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45989.72055578704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45989.72055578704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45989.72055578704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45989.72055578704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45989.72055578704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45989.72055578704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45989.72055578704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45989.72055578704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45989.72055578704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45989.72055578704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45989.72055578704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45989.72055578704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45989.72055578704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45989.72055578704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45989.72055578704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45989.72055578704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45989.72055578704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45989.72055578704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45989.72055578704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45989.72055578704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45989.72055578704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45989.72055578704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45989.72055578704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45989.72055578704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45989.72055578704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45989.72055578704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45989.72055578704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45989.72055578704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45989.72055578704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45989.72055578704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45989.72055578704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45989.72055578704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45989.72055578704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45989.72055578704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45989.72055578704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45989.72055578704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45989.72055578704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45989.72055578704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45989.72055578704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45989.72055578704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45989.72055578704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45989.72055578704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45989.72055578704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45989.72055578704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45989.72055578704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45989.72055578704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45989.72055578704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45989.72055578704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45989.72055578704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45989.72055578704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45989.72055578704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45989.72055578704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45989.72055578704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45989.72055578704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45989.72055578704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45989.72055578704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45989.72055578704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45989.72055578704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45989.72055578704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45989.72055578704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45989.72055578704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45989.72055578704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45989.72055578704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45989.72055578704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45989.72055578704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45989.72055578704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45989.72055578704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45989.72055578704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45989.72055578704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45989.72055578704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45989.72055578704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45989.72055578704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45989.72055578704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45989.72055578704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45989.72055578704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45989.72055578704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45989.72055578704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45989.72055578704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45989.72055578704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45989.72055578704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45989.72055578704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45989.72055578704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45989.72055578704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45989.72055578704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45989.72055578704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45989.72055578704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45989.72055578704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45989.72055578704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45989.72055578704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45989.72055578704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45989.72055578704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45989.72055578704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45989.72055578704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45989.72055578704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45989.72055578704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45989.72055578704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45989.72055578704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45989.72055578704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45989.72055578704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45989.72055578704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45989.72055578704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45989.72055578704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45989.72055578704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45989.72055578704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45989.72055578704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45989.72055578704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45989.72055578704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45989.72055578704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45989.72055578704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45989.72055578704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45989.72055578704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45989.72055578704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45989.72055578704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45989.72055578704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45989.72055578704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45989.72055578704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45989.72055578704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45989.72055578704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45989.72055578704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45989.72055578704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45989.72055578704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45989.72055578704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45989.72055578704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45989.72055578704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45989.72055578704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45989.72055578704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45989.72055578704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45989.72055578704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45989.72055578704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45989.72055578704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45989.72055578704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45989.72055578704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45989.72055578704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45989.72055578704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45989.72055578704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45989.72055578704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45989.72055578704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45989.72055578704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45989.72055578704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45989.72055578704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45989.72055578704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45989.72055578704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45989.72055578704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45989.72055578704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45989.72055578704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45989.72055578704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45989.72055578704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45989.72055578704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45989.72055578704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45989.72055578704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45989.72055578704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45989.72055578704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45989.72055578704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45989.72055578704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45989.72055578704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45989.72055578704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45989.72055578704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45989.72055578704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45989.72055578704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45989.72055578704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45989.72055578704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45989.72055578704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45989.72055578704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45989.72055578704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45989.72055578704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45989.72055578704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45989.72055578704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45989.72055578704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45989.72055578704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45989.72055578704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45989.72055578704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45989.72055578704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45989.72055578704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45989.72055578704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45989.72055578704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45989.72055578704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45989.72055578704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45989.72055578704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45989.72055578704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45989.72055578704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45989.72055578704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45989.72055578704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45989.72055578704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45989.72055578704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45989.72055578704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45989.72055578704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45989.72055578704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45989.72055578704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45989.72055578704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45989.72055578704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45989.72055578704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45989.72055578704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45989.72055578704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45989.72055578704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45989.72055578704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45989.72055578704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45989.72055578704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45989.72055578704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45989.72055578704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45989.72055578704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45989.72055578704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45989.72055578704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45989.72055578704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45989.72055578704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45989.72055578704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45989.72055578704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45989.72055578704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45989.72055578704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45989.72055578704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45989.72055578704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45989.72055578704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45989.72055578704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45989.72055578704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45989.72055578704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45989.72055578704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45989.72055578704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45989.72055578704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45989.72055578704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45989.72055578704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45989.72055578704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45989.72055578704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45989.72055578704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45989.72055578704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45989.72055578704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45989.72055578704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45989.72055578704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45989.72055578704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45989.72055578704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45989.72055578704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45989.72055578704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45989.72055578704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45989.72055578704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45989.72055578704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45989.72055578704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45989.72055578704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45989.72055578704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45989.72055578704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45989.72055578704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45989.72055578704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45989.72055578704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45989.72055578704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45989.72055578704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45989.72055578704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45989.72055578704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45989.72055578704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45989.72055578704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45989.72055578704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45989.72055578704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45989.72055578704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45989.72055578704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45989.72055578704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45989.72055578704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45989.72055578704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45989.72055578704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45989.72055578704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45989.72055578704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45989.72055578704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45989.72055578704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45989.72055578704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45989.72055578704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45989.72055578704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45989.72055578704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45989.72055578704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45989.72055578704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45989.72055578704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45989.72055578704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45989.72055578704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45989.72055578704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45989.72055578704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45989.72055578704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45989.72055578704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45989.72055578704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45989.72055578704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45989.72055578704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45989.72055578704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45989.72055578704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45989.72055578704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45989.72055578704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45989.72055578704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45989.72055578704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45989.72055578704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45989.72055578704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45989.72055578704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45989.72055578704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45989.72055578704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45989.72055578704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45989.72055578704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45989.72055578704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45989.72055578704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45989.72055578704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45989.72055578704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45989.72055578704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45989.72055578704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45989.72055578704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45989.72055578704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45989.72055578704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45989.72055578704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45989.72055578704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45989.72055578704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45989.72055578704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45989.72055578704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45989.72055578704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45989.72055578704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45989.72055578704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45989.72055578704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45989.72055578704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45989.72055578704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45989.72055578704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45989.72055578704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45989.72055578704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45989.72055578704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45989.72055578704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45989.72055578704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45989.72055578704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45989.72055578704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45989.72055578704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45989.72055578704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45989.72055578704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45989.72055578704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45989.72055578704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45989.72055578704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45989.72055578704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45989.72055578704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45989.72055578704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45989.72055578704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45989.72055578704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45989.72055578704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45989.72055578704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45989.72055578704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45989.72055578704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45989.72055578704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45989.72055578704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45989.72055578704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45989.72055578704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45989.72055578704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45989.72055578704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45989.72055578704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45989.72055578704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45989.72055578704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45989.72055578704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45989.72055578704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45989.72055578704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45989.72055578704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45989.72055578704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45989.72055578704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45989.72055578704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45989.72055578704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45989.72055578704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45989.72055578704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45989.72055578704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45989.72055578704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45989.72055578704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45989.72055578704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45989.72055578704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45989.72055578704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45989.72055578704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45989.72055578704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45989.72055578704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45989.72055578704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45989.72055578704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45989.72055578704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45989.72055578704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45989.72055578704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45989.72055578704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45989.72055578704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45989.72055578704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45989.72055578704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45989.72055578704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45989.72055578704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45989.72055578704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45989.72055578704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45989.72055578704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45989.72055578704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45989.72055578704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45989.72055578704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45989.72055578704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45989.72055578704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45989.72055578704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45989.72055578704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45989.72055578704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45989.72055578704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45989.72055578704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45989.72055578704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45989.72055578704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45989.72055578704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45989.72055578704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45989.72055578704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45989.72055578704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45989.72055578704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45989.72055578704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45989.72055578704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45989.72055578704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45989.72055578704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45989.72055578704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45989.72055578704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45989.72055578704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45989.72055578704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45989.72055578704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45989.72055578704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45989.72055578704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45989.72055578704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45989.72055578704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45989.72055578704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45989.72055578704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45989.72055578704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45989.72055578704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45989.72055578704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45989.72055578704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45989.72055578704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45989.72055578704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45989.72055578704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45989.72055578704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45989.72055578704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45989.72055578704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45989.72055578704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45989.72055578704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45989.72055578704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45989.72055578704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45989.72055578704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45989.72055578704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45989.72055578704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45989.72055578704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45989.72055578704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45989.72055578704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45989.72055578704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45989.72055578704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45989.72055578704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45989.72055578704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45989.72055578704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45989.72055578704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45989.72055578704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45989.72055578704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45989.72055578704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45989.72055578704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45989.72055578704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45989.72055578704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45989.72055578704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45989.72055578704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45989.72055578704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45989.72055578704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45989.72055578704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45989.72055578704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45989.72055578704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45989.72055578704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45989.72055578704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45989.72055578704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45989.72055578704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45989.72055578704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45989.72055578704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45989.72055578704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45989.72055578704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45989.72055578704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45989.72055578704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45989.72055578704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45989.72055578704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45989.72055578704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45989.72055578704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45989.72055578704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45989.72055578704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45989.72055578704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45989.72055578704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45989.72055578704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45989.72055578704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45989.72055578704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45989.72055578704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45989.72055578704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45989.72055578704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45989.72055578704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45989.72055578704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45989.72055578704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45989.72055578704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45989.72055578704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45989.72055578704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45989.72055578704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45989.72055578704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45989.72055578704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45989.72055578704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45989.72055578704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45989.72055578704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45989.72055578704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45989.72055578704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45989.72055578704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45989.72055578704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45989.72055578704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45989.72055578704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45989.72055578704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45989.72055578704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45989.72055578704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45989.72055578704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45989.72055578704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45989.72055578704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45989.72055578704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45989.72055578704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45989.72055578704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45989.72055578704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45989.72055578704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45989.72055578704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45989.72055578704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45989.72055578704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45989.72055578704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45989.72055578704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45989.72055578704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45989.72055578704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45989.72055578704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45989.72055578704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45989.72055578704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45989.72055578704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45989.72055578704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45989.72055578704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45989.72055578704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45989.72055578704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45989.72055578704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45989.72055578704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45989.72055578704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45989.72055578704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45989.72055578704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45989.72055578704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45989.72055578704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45989.72055578704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45989.72055578704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45989.72055578704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45989.72055578704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45989.72055578704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45989.72055578704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45989.72055578704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45989.72055578704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45989.72055578704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45989.72055578704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45989.72055578704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45989.72055578704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45989.72055578704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45989.72055578704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45989.72055578704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45989.72055578704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45989.72055578704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45989.72055578704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45989.72055578704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45989.72055578704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45989.72055578704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45989.72055578704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45989.72055578704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45989.72055578704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45989.72055578704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45989.72055578704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45989.72055578704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45989.72055578704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45989.72055578704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45989.72055578704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45989.72055578704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45989.72055578704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45989.72055578704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45989.72055578704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45989.72055578704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45989.72055578704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45989.72055578704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45989.72055578704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45989.72055578704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45989.72055578704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45989.72055578704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45989.72055578704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45989.72055578704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45989.72055578704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45989.72055578704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45989.72055578704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45989.72055578704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45989.72055578704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45989.72055578704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45989.72055578704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45989.72055578704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45989.72055578704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45989.72055578704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45989.72055578704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45989.72055578704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45989.72055578704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45989.72055578704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45989.72055578704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45989.72055578704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45989.72055578704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45989.72055578704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45989.72055578704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45989.72055578704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45989.72055578704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45989.72055578704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45989.72055578704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45989.72055578704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45989.72055578704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45989.72055578704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45989.72055578704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45989.72055578704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45989.72055578704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45989.72055578704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45989.72055578704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45989.72055578704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45989.72055578704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45989.72055578704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45989.72055578704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45989.72055578704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45989.72055578704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45989.72055578704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45989.72055578704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45989.72055578704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45989.72055578704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45989.72055578704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45989.72055578704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45989.72055578704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45989.72055578704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45989.72055578704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45989.72055578704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45989.72055578704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45989.72055578704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45989.72055578704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45989.72055578704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45989.72055578704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45989.72055578704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45989.72055578704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45989.72055578704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45989.72055578704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45989.72055578704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45989.72055578704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45989.72055578704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45989.72055578704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45989.72055578704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45989.72055578704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45989.72055578704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45989.72055578704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45989.72055578704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45989.72055578704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45989.72055578704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45989.72055578704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45989.72055578704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45989.72055578704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45989.72055578704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45989.72055578704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45989.72055578704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45989.72055578704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45989.72055578704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45989.72055578704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45989.72055578704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45989.72055578704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45989.72055578704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45989.72055578704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45989.72055578704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45989.72055578704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45989.72055578704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45989.72055578704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45989.72055578704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45989.72055578704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45989.72055578704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45989.72055578704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45989.72055578704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45989.72055578704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45989.72055578704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45989.72055578704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45989.72055578704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45989.72055578704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45989.72055578704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45989.72055578704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45989.72055578704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45989.72055578704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45989.72055578704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45989.72055578704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45989.72055578704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45989.72055578704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45989.72055578704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45989.72055578704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45989.72055578704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45989.72055578704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45989.72055578704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45989.72055578704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45989.72055578704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45989.72055578704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45989.72055578704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45989.72055578704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45989.72055578704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45989.72055578704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45989.72055578704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45989.72055578704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45989.72055578704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45989.72055578704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45989.72055578704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45989.72055578704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45989.72055578704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45989.72055578704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45989.72055578704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45989.72055578704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45989.72055578704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45989.72055578704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45989.72055578704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45989.72055578704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45989.72055578704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45989.72055578704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45989.72055578704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45989.72055578704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45989.72055578704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45989.72055578704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45989.72055578704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45989.72055578704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45989.72055578704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45989.72055578704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45989.72055578704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45989.72055578704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45989.72055578704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45989.72055578704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45989.72055578704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45989.72055578704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45989.72055578704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45989.72055578704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45989.72055578704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45989.72055578704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45989.72055578704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45989.72055578704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45989.72055578704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45989.72055578704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45989.72055578704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45989.72055578704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45989.72055578704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45989.72055578704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45989.72055578704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45989.72055578704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45989.72055578704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45989.72055578704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45989.72055578704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45989.72055578704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45989.72055578704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45989.72055578704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45989.72055578704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45989.72055578704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45989.72055578704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45989.72055578704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45989.72055578704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45989.72055578704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45989.72055578704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45989.72055578704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45989.72055578704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45989.72055578704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45989.72055578704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45989.72055578704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45989.72055578704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45989.72055578704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45989.72055578704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45989.72055578704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45989.72055578704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45989.72055578704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45989.72055578704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45989.72055578704</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tabSelected="1" workbookViewId="0">
      <selection activeCell="E2" sqref="E2: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286.23983819444402</v>
      </c>
      <c r="H2" s="92">
        <v>45703.474768518521</v>
      </c>
      <c r="I2" s="92" t="str">
        <f>IFERROR(VLOOKUP(D2,DB!A:F,6,0),"")</f>
        <v>SCECO</v>
      </c>
      <c r="J2" s="92" t="str">
        <f>IFERROR(VLOOKUP(D2,DB!A:G,7,0),"")</f>
        <v>Dead</v>
      </c>
      <c r="K2" s="94" t="s">
        <v>39117</v>
      </c>
      <c r="L2" s="88" t="str">
        <f>IFERROR(VLOOKUP(D2,DB!A:I,9,0),"")</f>
        <v>Latis</v>
      </c>
    </row>
    <row r="3" spans="1:16" ht="15" customHeight="1">
      <c r="A3" s="110" t="s">
        <v>39118</v>
      </c>
      <c r="B3" s="88" t="str">
        <f>IFERROR(VLOOKUP(D3,DB!A:K,11,0),"")</f>
        <v>R4</v>
      </c>
      <c r="C3" s="90">
        <v>2</v>
      </c>
      <c r="D3" s="88" t="s">
        <v>36001</v>
      </c>
      <c r="E3" s="91" t="s">
        <v>39021</v>
      </c>
      <c r="F3" s="92">
        <v>45989.70108796296</v>
      </c>
      <c r="G3" s="93">
        <f t="shared" ref="G3:G65" ca="1" si="0">IFERROR(NOW()-F3,"")</f>
        <v>1.9467824080493301E-2</v>
      </c>
      <c r="H3" s="92">
        <v>45989.719317129631</v>
      </c>
      <c r="I3" s="110" t="str">
        <f>IFERROR(VLOOKUP(D3,DB!A:F,6,0),"")</f>
        <v>SCECO</v>
      </c>
      <c r="J3" s="110" t="str">
        <f>IFERROR(VLOOKUP(D3,DB!A:G,7,0),"")</f>
        <v>Dead</v>
      </c>
      <c r="K3" s="94" t="s">
        <v>39119</v>
      </c>
      <c r="L3" s="88" t="str">
        <f>IFERROR(VLOOKUP(D3,DB!A:I,9,0),"")</f>
        <v>Latis</v>
      </c>
    </row>
    <row r="4" spans="1:16" ht="15" customHeight="1">
      <c r="A4" s="110"/>
      <c r="B4" s="88" t="str">
        <f>IFERROR(VLOOKUP(D4,DB!A:K,11,0),"")</f>
        <v/>
      </c>
      <c r="C4" s="90"/>
      <c r="D4" s="88"/>
      <c r="E4" s="91"/>
      <c r="F4" s="92"/>
      <c r="G4" s="93">
        <f t="shared" ca="1" si="0"/>
        <v>45989.72055578704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45989.72055578704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45989.72055578704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45989.72055578704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45989.72055578704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45989.72055578704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45989.72055578704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45989.72055578704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45989.72055578704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45989.72055578704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45989.72055578704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45989.72055578704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45989.72055578704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45989.72055578704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45989.72055578704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45989.72055578704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45989.72055578704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45989.72055578704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45989.72055578704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45989.72055578704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45989.72055578704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45989.72055578704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45989.72055578704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45989.72055578704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45989.72055578704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45989.72055578704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45989.72055578704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45989.72055578704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45989.72055578704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45989.72055578704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45989.72055578704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45989.72055578704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45989.72055578704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45989.72055578704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45989.72055578704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45989.72055578704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45989.72055578704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45989.72055578704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45989.72055578704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45989.72055578704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45989.72055578704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45989.72055578704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45989.72055578704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45989.72055578704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45989.72055578704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45989.72055578704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45989.72055578704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45989.72055578704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45989.72055578704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45989.72055578704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45989.72055578704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45989.72055578704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45989.72055578704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45989.72055578704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45989.72055578704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45989.72055578704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45989.72055578704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45989.72055578704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45989.72055578704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45989.72055578704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45989.72055578704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0"/>
        <v>45989.72055578704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1">IFERROR(NOW()-F66,"")</f>
        <v>45989.72055578704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45989.72055578704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45989.72055578704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45989.72055578704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45989.72055578704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45989.72055578704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45989.72055578704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45989.72055578704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45989.72055578704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45989.72055578704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45989.72055578704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45989.72055578704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45989.72055578704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45989.72055578704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45989.72055578704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45989.72055578704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45989.72055578704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45989.72055578704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45989.72055578704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45989.72055578704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45989.72055578704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45989.72055578704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45989.72055578704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45989.72055578704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45989.72055578704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45989.72055578704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45989.72055578704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45989.72055578704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45989.72055578704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45989.72055578704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45989.72055578704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45989.72055578704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45989.72055578704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45989.72055578704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45989.72055578704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45989.72055578704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45989.72055578704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45989.72055578704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45989.72055578704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45989.72055578704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45989.72055578704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45989.72055578704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45989.72055578704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45989.72055578704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45989.72055578704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45989.72055578704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45989.72055578704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45989.72055578704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45989.72055578704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45989.72055578704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45989.72055578704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45989.72055578704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45989.72055578704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45989.72055578704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45989.72055578704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45989.72055578704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45989.72055578704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45989.72055578704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45989.72055578704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45989.72055578704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45989.72055578704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45989.72055578704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45989.72055578704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1"/>
        <v>45989.72055578704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2">IFERROR(NOW()-F130,"")</f>
        <v>45989.72055578704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45989.72055578704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45989.72055578704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45989.72055578704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45989.72055578704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45989.72055578704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45989.72055578704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45989.72055578704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45989.72055578704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45989.72055578704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45989.72055578704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45989.72055578704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45989.72055578704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45989.72055578704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45989.72055578704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45989.72055578704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45989.72055578704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45989.72055578704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45989.72055578704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45989.72055578704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45989.72055578704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45989.72055578704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45989.72055578704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45989.72055578704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45989.72055578704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45989.72055578704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45989.72055578704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45989.72055578704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45989.72055578704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45989.72055578704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45989.72055578704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45989.72055578704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45989.72055578704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45989.72055578704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45989.72055578704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45989.72055578704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45989.72055578704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45989.72055578704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45989.72055578704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45989.72055578704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45989.72055578704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45989.72055578704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45989.72055578704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45989.72055578704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45989.72055578704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45989.72055578704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45989.72055578704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45989.72055578704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45989.72055578704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45989.72055578704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45989.72055578704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45989.72055578704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45989.72055578704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45989.72055578704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45989.72055578704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45989.72055578704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45989.72055578704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45989.72055578704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45989.72055578704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45989.72055578704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45989.72055578704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45989.72055578704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45989.72055578704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2"/>
        <v>45989.72055578704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57" ca="1" si="3">IFERROR(NOW()-F194,"")</f>
        <v>45989.72055578704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45989.72055578704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45989.72055578704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45989.72055578704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45989.72055578704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45989.72055578704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45989.72055578704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45989.72055578704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45989.72055578704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45989.72055578704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45989.72055578704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45989.72055578704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45989.72055578704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45989.72055578704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45989.72055578704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45989.72055578704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45989.72055578704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45989.72055578704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45989.72055578704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45989.72055578704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45989.72055578704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45989.72055578704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45989.72055578704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45989.72055578704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45989.72055578704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45989.72055578704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45989.72055578704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45989.72055578704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45989.72055578704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45989.72055578704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45989.72055578704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45989.72055578704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45989.72055578704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45989.72055578704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45989.72055578704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45989.72055578704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45989.72055578704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45989.72055578704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45989.72055578704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45989.72055578704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45989.72055578704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45989.72055578704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45989.72055578704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45989.72055578704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45989.72055578704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45989.72055578704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45989.72055578704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45989.72055578704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45989.72055578704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45989.72055578704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45989.72055578704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45989.72055578704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45989.72055578704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45989.72055578704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45989.72055578704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45989.72055578704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45989.72055578704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45989.72055578704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45989.72055578704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45989.72055578704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45989.72055578704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45989.72055578704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45989.72055578704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3"/>
        <v>45989.72055578704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ref="G258:G303" ca="1" si="4">IFERROR(NOW()-F258,"")</f>
        <v>45989.72055578704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45989.72055578704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45989.72055578704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45989.72055578704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45989.72055578704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45989.72055578704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45989.72055578704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45989.72055578704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45989.72055578704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45989.72055578704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45989.72055578704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45989.72055578704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45989.72055578704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45989.72055578704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45989.72055578704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45989.72055578704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45989.72055578704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45989.72055578704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45989.72055578704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45989.72055578704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45989.72055578704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45989.72055578704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45989.72055578704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45989.72055578704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45989.72055578704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45989.72055578704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45989.72055578704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45989.72055578704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45989.72055578704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45989.72055578704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45989.72055578704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45989.72055578704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45989.72055578704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45989.72055578704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45989.72055578704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45989.72055578704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45989.72055578704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45989.72055578704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45989.72055578704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45989.72055578704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45989.72055578704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45989.72055578704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45989.72055578704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45989.72055578704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45989.72055578704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4"/>
        <v>45989.72055578704</v>
      </c>
      <c r="H303" s="92"/>
      <c r="I303" s="110" t="str">
        <f>IFERROR(VLOOKUP(D303,DB!A:F,6,0),"")</f>
        <v/>
      </c>
      <c r="J303" s="110" t="str">
        <f>IFERROR(VLOOKUP(D303,DB!A:G,7,0),"")</f>
        <v/>
      </c>
      <c r="K303" s="94"/>
      <c r="L303" s="88" t="str">
        <f>IFERROR(VLOOKUP(D303,DB!A:I,9,0),"")</f>
        <v/>
      </c>
    </row>
  </sheetData>
  <dataValidations count="2">
    <dataValidation allowBlank="1" showInputMessage="1" showErrorMessage="1" sqref="E1" xr:uid="{A4F81451-56CC-4543-9497-104C4E44EE4B}"/>
    <dataValidation type="list" allowBlank="1" showInputMessage="1" showErrorMessage="1" sqref="E2:E3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39120</v>
      </c>
      <c r="B2" s="37" t="str">
        <f>IFERROR(VLOOKUP(D2,DB!A:K,11,0),"")</f>
        <v>R5</v>
      </c>
      <c r="C2" s="37">
        <v>3</v>
      </c>
      <c r="D2" s="103" t="s">
        <v>36011</v>
      </c>
      <c r="E2" s="37" t="s">
        <v>39021</v>
      </c>
      <c r="F2" s="38">
        <v>45891.832060185188</v>
      </c>
      <c r="G2" s="105">
        <f ca="1">IFERROR(NOW()-F2,"")</f>
        <v>97.888495601851901</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63.531678472223575</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41.059444675927807</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07">
        <v>45981.373298611114</v>
      </c>
      <c r="G5" s="108">
        <f ca="1">IFERROR(NOW()-F5,"")</f>
        <v>8.347257175926643</v>
      </c>
      <c r="H5" s="146">
        <v>45981.360798611109</v>
      </c>
      <c r="I5" s="106" t="str">
        <f>IFERROR(VLOOKUP(D5,DB!A:F,6,0),"")</f>
        <v>SCECO</v>
      </c>
      <c r="J5" s="106" t="str">
        <f>IFERROR(VLOOKUP(D5,DB!A:G,7,0),"")</f>
        <v>Dead</v>
      </c>
      <c r="K5" s="106" t="s">
        <v>39127</v>
      </c>
      <c r="L5" s="106" t="str">
        <f>IFERROR(VLOOKUP(D5,DB!A:I,9,0),"")</f>
        <v>Latis</v>
      </c>
    </row>
    <row r="6" spans="1:13" ht="15.75">
      <c r="A6" s="37"/>
      <c r="B6" s="37" t="str">
        <f>IFERROR(VLOOKUP(D6,DB!A:K,11,0),"")</f>
        <v/>
      </c>
      <c r="C6" s="37"/>
      <c r="D6" s="150"/>
      <c r="E6" s="37"/>
      <c r="F6" s="38"/>
      <c r="G6" s="143">
        <f t="shared" ref="G6:G14" ca="1" si="2">IFERROR(NOW()-F6,"")</f>
        <v>45989.72055578704</v>
      </c>
      <c r="H6" s="38"/>
      <c r="I6" s="37" t="str">
        <f>IFERROR(VLOOKUP(D6,DB!A:F,6,0),"")</f>
        <v/>
      </c>
      <c r="J6" s="37" t="str">
        <f>IFERROR(VLOOKUP(D6,DB!A:G,7,0),"")</f>
        <v/>
      </c>
      <c r="K6" s="37"/>
      <c r="L6" s="37" t="str">
        <f>IFERROR(VLOOKUP(D6,DB!A:I,9,0),"")</f>
        <v/>
      </c>
    </row>
    <row r="7" spans="1:13">
      <c r="A7" s="37"/>
      <c r="B7" s="37" t="str">
        <f>IFERROR(VLOOKUP(D7,DB!A:K,11,0),"")</f>
        <v/>
      </c>
      <c r="C7" s="37"/>
      <c r="D7"/>
      <c r="E7" s="37"/>
      <c r="F7" s="38"/>
      <c r="G7" s="143">
        <f t="shared" ca="1" si="2"/>
        <v>45989.72055578704</v>
      </c>
      <c r="H7" s="38"/>
      <c r="I7" s="37" t="str">
        <f>IFERROR(VLOOKUP(D7,DB!A:F,6,0),"")</f>
        <v/>
      </c>
      <c r="J7" s="37" t="str">
        <f>IFERROR(VLOOKUP(D7,DB!A:G,7,0),"")</f>
        <v/>
      </c>
      <c r="K7" s="37"/>
      <c r="L7" s="37" t="str">
        <f>IFERROR(VLOOKUP(D7,DB!A:I,9,0),"")</f>
        <v/>
      </c>
    </row>
    <row r="8" spans="1:13">
      <c r="A8" s="37"/>
      <c r="B8" s="37" t="str">
        <f>IFERROR(VLOOKUP(D8,DB!A:K,11,0),"")</f>
        <v/>
      </c>
      <c r="C8" s="37"/>
      <c r="D8" s="149"/>
      <c r="E8" s="37"/>
      <c r="F8" s="38"/>
      <c r="G8" s="143">
        <f t="shared" ca="1" si="2"/>
        <v>45989.72055578704</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45989.72055578704</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45989.72055578704</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45989.72055578704</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43">
        <f t="shared" ca="1" si="2"/>
        <v>45989.72055578704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3">
        <f t="shared" ca="1" si="2"/>
        <v>45989.72055578704</v>
      </c>
      <c r="H13" s="38"/>
      <c r="I13" s="37" t="str">
        <f>IFERROR(VLOOKUP(D13,DB!A:F,6,0),"")</f>
        <v/>
      </c>
      <c r="J13" s="37" t="str">
        <f>IFERROR(VLOOKUP(D13,DB!A:G,7,0),"")</f>
        <v/>
      </c>
      <c r="K13" s="37"/>
      <c r="L13" s="37" t="str">
        <f>IFERROR(VLOOKUP(D13,DB!A:I,9,0),"")</f>
        <v/>
      </c>
    </row>
    <row r="14" spans="1:13">
      <c r="A14" s="37"/>
      <c r="B14" s="37" t="str">
        <f>IFERROR(VLOOKUP(D14,DB!A:K,11,0),"")</f>
        <v/>
      </c>
      <c r="C14" s="37"/>
      <c r="D14" s="103"/>
      <c r="E14" s="37"/>
      <c r="F14" s="38"/>
      <c r="G14" s="143">
        <f t="shared" ca="1" si="2"/>
        <v>45989.72055578704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ca="1">IFERROR(NOW()-F15,"")</f>
        <v>45989.72055578704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45989.72055578704</v>
      </c>
      <c r="H16" s="38"/>
      <c r="I16" s="37" t="str">
        <f>IFERROR(VLOOKUP(D16,DB!A:F,6,0),"")</f>
        <v/>
      </c>
      <c r="J16" s="37" t="str">
        <f>IFERROR(VLOOKUP(D16,DB!A:G,7,0),"")</f>
        <v/>
      </c>
      <c r="K16" s="37"/>
      <c r="L16" s="37" t="str">
        <f>IFERROR(VLOOKUP(D16,DB!A:I,9,0),"")</f>
        <v/>
      </c>
    </row>
    <row r="17" spans="1:12">
      <c r="A17" s="37"/>
      <c r="B17" s="37" t="str">
        <f>IFERROR(VLOOKUP(D17,DB!A:K,11,0),"")</f>
        <v/>
      </c>
      <c r="C17" s="37"/>
      <c r="D17" s="103"/>
      <c r="E17" s="37"/>
      <c r="F17" s="38"/>
      <c r="G17" s="143">
        <f ca="1">IFERROR(NOW()-F17,"")</f>
        <v>45989.72055578704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45989.72055578704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45989.72055578704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45989.72055578704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45989.72055578704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45989.72055578704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45989.72055578704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45989.72055578704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45989.72055578704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45989.72055578704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45989.72055578704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45989.72055578704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45989.72055578704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45989.72055578704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45989.72055578704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45989.72055578704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45989.72055578704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45989.72055578704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45989.72055578704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45989.72055578704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45989.72055578704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45989.72055578704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45989.72055578704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45989.72055578704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45989.72055578704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45989.72055578704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45989.72055578704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45989.72055578704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45989.72055578704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45989.72055578704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45989.72055578704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45989.72055578704</v>
      </c>
      <c r="H48" s="38"/>
      <c r="I48" s="37" t="str">
        <f>IFERROR(VLOOKUP(D48,DB!A:F,6,0),"")</f>
        <v/>
      </c>
      <c r="J48" s="37" t="str">
        <f>IFERROR(VLOOKUP(D48,DB!A:G,7,0),"")</f>
        <v/>
      </c>
      <c r="K48" s="37"/>
      <c r="L48" s="37" t="str">
        <f>IFERROR(VLOOKUP(D48,DB!A:I,9,0),"")</f>
        <v/>
      </c>
    </row>
    <row r="49" spans="1:12">
      <c r="A49" s="103"/>
      <c r="B49" s="103"/>
      <c r="C49" s="103"/>
      <c r="D49" s="103"/>
      <c r="E49" s="103"/>
      <c r="F49" s="146"/>
      <c r="G49" s="105"/>
      <c r="H49" s="146"/>
      <c r="I49" s="103"/>
      <c r="J49" s="103"/>
      <c r="K49" s="103"/>
      <c r="L49" s="103"/>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45989.72055578704</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45989.72055578704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45989.72055578704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45989.72055578704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45989.72055578704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45989.72055578704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45989.72055578704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45989.72055578704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45989.72055578704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45989.72055578704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45989.72055578704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45989.72055578704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45989.72055578704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45989.72055578704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45989.72055578704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45989.72055578704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45989.72055578704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45989.72055578704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45989.72055578704</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2025-11-28T14:18:42Z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