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57" documentId="120_S{2AC9BD13-BADA-5192-A53E-5A8FF88502F6}" xr6:coauthVersionLast="47" xr6:coauthVersionMax="47" xr10:uidLastSave="{50C9D6CB-698A-4F4F-9EAA-84EE5C5FA02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G3" i="9"/>
  <c r="G4" i="9"/>
  <c r="G5" i="9"/>
  <c r="G6" i="9"/>
  <c r="G7" i="9"/>
  <c r="I3" i="9"/>
  <c r="I4" i="9"/>
  <c r="I5" i="9"/>
  <c r="D6" i="3"/>
  <c r="D7" i="3"/>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D10" i="3"/>
  <c r="I6" i="2"/>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<sst xmlns="http://schemas.openxmlformats.org/spreadsheetml/2006/main" count="180286" uniqueCount="39132">
  <si>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</si>
  <si>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</si>
  <si>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</si>
  <si>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</si>
  <si>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</si>
  <si>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</si>
  <si>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</si>
  <si>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</si>
  <si>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</si>
  <si>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</si>
  <si>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</si>
  <si>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</si>
  <si>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</si>
  <si>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</si>
  <si>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</si>
  <si>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</si>
  <si>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</si>
  <si>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</si>
  <si>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</si>
  <si>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</si>
  <si>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</si>
  <si>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</si>
  <si>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</si>
  <si>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</si>
  <si>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</si>
  <si>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</si>
  <si>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</si>
  <si>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</si>
  <si>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</si>
  <si>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</si>
  <si>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</si>
  <si>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</si>
  <si>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</si>
  <si>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</si>
  <si>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</si>
  <si>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</si>
  <si>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</si>
  <si>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</si>
  <si>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</si>
  <si>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</si>
  <si>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</si>
  <si>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</si>
  <si>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</si>
  <si>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</si>
  <si>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</si>
  <si>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</si>
  <si>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</si>
  <si>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</si>
  <si>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</si>
  <si>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</si>
  <si>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</si>
  <si>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</si>
  <si>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</si>
  <si>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</si>
  <si>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</si>
  <si>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</si>
  <si>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</si>
  <si>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</si>
  <si>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</si>
  <si>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</si>
  <si>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</si>
  <si>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</si>
  <si>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</si>
  <si>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</si>
  <si>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</si>
  <si>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</si>
  <si>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</si>
  <si>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</si>
  <si>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</si>
  <si>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</si>
  <si>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</si>
  <si>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</si>
  <si>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</si>
  <si>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</si>
  <si>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</si>
  <si>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</si>
  <si>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</si>
  <si>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</si>
  <si>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</si>
  <si>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</si>
  <si>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</si>
  <si>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</si>
  <si>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</si>
  <si>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</si>
  <si>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</si>
  <si>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</si>
  <si>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</si>
  <si>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</si>
  <si>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</si>
  <si>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</si>
  <si>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</si>
  <si>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</si>
  <si>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</si>
  <si>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</si>
  <si>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</si>
  <si>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</si>
  <si>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</si>
  <si>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</si>
  <si>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</si>
  <si>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</si>
  <si>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</si>
  <si>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</si>
  <si>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</si>
  <si>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</si>
  <si>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</si>
  <si>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</si>
  <si>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</si>
  <si>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</si>
  <si>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</si>
  <si>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</si>
  <si>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</si>
  <si>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</si>
  <si>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</si>
  <si>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</si>
  <si>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</si>
  <si>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</si>
  <si>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</si>
  <si>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</si>
  <si>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</si>
  <si>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</si>
  <si>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</si>
  <si>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</si>
  <si>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</si>
  <si>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</si>
  <si>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</si>
  <si>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</si>
  <si>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</si>
  <si>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</si>
  <si>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</si>
  <si>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</si>
  <si>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</si>
  <si>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</si>
  <si>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</si>
  <si>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</si>
  <si>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</si>
  <si>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</si>
  <si>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</si>
  <si>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</si>
  <si>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</si>
  <si>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</si>
  <si>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</si>
  <si>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</si>
  <si>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</si>
  <si>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</si>
  <si>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</si>
  <si>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</si>
  <si>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</si>
  <si>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</si>
  <si>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</si>
  <si>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</si>
  <si>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</si>
  <si>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</si>
  <si>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</si>
  <si>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</si>
  <si>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</si>
  <si>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</si>
  <si>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</si>
  <si>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</si>
  <si>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</si>
  <si>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</si>
  <si>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</si>
  <si>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</si>
  <si>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</si>
  <si>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</si>
  <si>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</si>
  <si>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</si>
  <si>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</si>
  <si>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</si>
  <si>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</si>
  <si>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</si>
  <si>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</si>
  <si>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</si>
  <si>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</si>
  <si>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</si>
  <si>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</si>
  <si>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</si>
  <si>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</si>
  <si>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</si>
  <si>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</si>
  <si>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</si>
  <si>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</si>
  <si>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</si>
  <si>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</si>
  <si>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</si>
  <si>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</si>
  <si>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</si>
  <si>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</si>
  <si>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</si>
  <si>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</si>
  <si>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</si>
  <si>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</si>
  <si>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</si>
  <si>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</si>
  <si>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</si>
  <si>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</si>
  <si>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</si>
  <si>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</si>
  <si>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</si>
  <si>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</si>
  <si>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</si>
  <si>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</si>
  <si>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</si>
  <si>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</si>
  <si>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</si>
  <si>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</si>
  <si>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</si>
  <si>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</si>
  <si>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</si>
  <si>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</si>
  <si>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</si>
  <si>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</si>
  <si>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</si>
  <si>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</si>
  <si>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</si>
  <si>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</si>
  <si>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</si>
  <si>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</si>
  <si>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</si>
  <si>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</si>
  <si>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</si>
  <si>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</si>
  <si>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</si>
  <si>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</si>
  <si>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</si>
  <si>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</si>
  <si>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</si>
  <si>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</si>
  <si>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</si>
  <si>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</si>
  <si>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</si>
  <si>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</si>
  <si>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</si>
  <si>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</si>
  <si>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</si>
  <si>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</si>
  <si>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</si>
  <si>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</si>
  <si>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</si>
  <si>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</si>
  <si>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</si>
  <si>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</si>
  <si>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</si>
  <si>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</si>
  <si>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</si>
  <si>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</si>
  <si>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</si>
  <si>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</si>
  <si>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</si>
  <si>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</si>
  <si>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</si>
  <si>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</si>
  <si>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</si>
  <si>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</si>
  <si>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</si>
  <si>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</si>
  <si>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</si>
  <si>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</si>
  <si>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</si>
  <si>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</si>
  <si>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</si>
  <si>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</si>
  <si>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</si>
  <si>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</si>
  <si>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</si>
  <si>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</si>
  <si>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</si>
  <si>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</si>
  <si>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</si>
  <si>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</si>
  <si>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</si>
  <si>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</si>
  <si>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</si>
  <si>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</si>
  <si>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</si>
  <si>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</si>
  <si>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</si>
  <si>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</si>
  <si>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</si>
  <si>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</si>
  <si>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</si>
  <si>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</si>
  <si>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</si>
  <si>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</si>
  <si>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</si>
  <si>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</si>
  <si>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</si>
  <si>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</si>
  <si>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</si>
  <si>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</si>
  <si>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</si>
  <si>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</si>
  <si>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</si>
  <si>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</si>
  <si>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</si>
  <si>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</si>
  <si>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</si>
  <si>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</si>
  <si>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</si>
  <si>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</si>
  <si>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</si>
  <si>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</si>
  <si>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</si>
  <si>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</si>
  <si>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</si>
  <si>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</si>
  <si>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</si>
  <si>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</si>
  <si>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</si>
  <si>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</si>
  <si>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</si>
  <si>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</si>
  <si>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</si>
  <si>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</si>
  <si>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</si>
  <si>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</si>
  <si>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</si>
  <si>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</si>
  <si>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</si>
  <si>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</si>
  <si>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</si>
  <si>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</si>
  <si>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</si>
  <si>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</si>
  <si>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</si>
  <si>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</si>
  <si>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</si>
  <si>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</si>
  <si>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</si>
  <si>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</si>
  <si>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</si>
  <si>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</si>
  <si>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</si>
  <si>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</si>
  <si>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</si>
  <si>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</si>
  <si>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</si>
  <si>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</si>
  <si>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</si>
  <si>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</si>
  <si>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</si>
  <si>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</si>
  <si>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</si>
  <si>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</si>
  <si>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</si>
  <si>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</si>
  <si>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</si>
  <si>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</si>
  <si>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</si>
  <si>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</si>
  <si>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</si>
  <si>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</si>
  <si>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</si>
  <si>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</si>
  <si>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</si>
  <si>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</si>
  <si>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</si>
  <si>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</si>
  <si>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</si>
  <si>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</si>
  <si>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</si>
  <si>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</si>
  <si>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</si>
  <si>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</si>
  <si>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</si>
  <si>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</si>
  <si>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</si>
  <si>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</si>
  <si>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</si>
  <si>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</si>
  <si>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</si>
  <si>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</si>
  <si>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</si>
  <si>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</si>
  <si>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</si>
  <si>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</si>
  <si>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</si>
  <si>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</si>
  <si>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</si>
  <si>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</si>
  <si>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</si>
  <si>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</si>
  <si>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</si>
  <si>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</si>
  <si>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</si>
  <si>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</si>
  <si>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</si>
  <si>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</si>
  <si>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</si>
  <si>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</si>
  <si>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</si>
  <si>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</si>
  <si>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</si>
  <si>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</si>
  <si>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</si>
  <si>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</si>
  <si>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</si>
  <si>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</si>
  <si>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</si>
  <si>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</si>
  <si>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</si>
  <si>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</si>
  <si>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</si>
  <si>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</si>
  <si>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</si>
  <si>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</si>
  <si>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</si>
  <si>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</si>
  <si>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</si>
  <si>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</si>
  <si>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</si>
  <si>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</si>
  <si>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</si>
  <si>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</si>
  <si>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</si>
  <si>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</si>
  <si>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</si>
  <si>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</si>
  <si>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</si>
  <si>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</si>
  <si>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</si>
  <si>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</si>
  <si>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</si>
  <si>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</si>
  <si>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</si>
  <si>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</si>
  <si>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</si>
  <si>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</si>
  <si>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</si>
  <si>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</si>
  <si>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</si>
  <si>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</si>
  <si>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</si>
  <si>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</si>
  <si>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</si>
  <si>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</si>
  <si>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</si>
  <si>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</si>
  <si>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</si>
  <si>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</si>
  <si>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</si>
  <si>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</si>
  <si>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</si>
  <si>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</si>
  <si>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</si>
  <si>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</si>
  <si>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</si>
  <si>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</si>
  <si>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</si>
  <si>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</si>
  <si>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</si>
  <si>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</si>
  <si>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</si>
  <si>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</si>
  <si>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</si>
  <si>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</si>
  <si>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</si>
  <si>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</si>
  <si>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</si>
  <si>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</si>
  <si>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</si>
  <si>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</si>
  <si>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</si>
  <si>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</si>
  <si>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</si>
  <si>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</si>
  <si>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</si>
  <si>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</si>
  <si>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</si>
  <si>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</si>
  <si>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</si>
  <si>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</si>
  <si>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</si>
  <si>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</si>
  <si>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</si>
  <si>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</si>
  <si>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</si>
  <si>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</si>
  <si>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</si>
  <si>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</si>
  <si>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</si>
  <si>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</si>
  <si>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</si>
  <si>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</si>
  <si>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</si>
  <si>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</si>
  <si>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</si>
  <si>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</si>
  <si>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</si>
  <si>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</si>
  <si>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</si>
  <si>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</si>
  <si>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</si>
  <si>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</si>
  <si>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</si>
  <si>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</si>
  <si>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</si>
  <si>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</si>
  <si>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</si>
  <si>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</si>
  <si>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</si>
  <si>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</si>
  <si>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</si>
  <si>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</si>
  <si>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</si>
  <si>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</si>
  <si>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</si>
  <si>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</si>
  <si>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</si>
  <si>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</si>
  <si>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</si>
  <si>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</si>
  <si>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</si>
  <si>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</si>
  <si>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</si>
  <si>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</si>
  <si>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</si>
  <si>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</si>
  <si>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</si>
  <si>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</si>
  <si>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</si>
  <si>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</si>
  <si>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</si>
  <si>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</si>
  <si>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</si>
  <si>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</si>
  <si>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</si>
  <si>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</si>
  <si>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</si>
  <si>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</si>
  <si>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</si>
  <si>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</si>
  <si>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</si>
  <si>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</si>
  <si>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</si>
  <si>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</si>
  <si>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</si>
  <si>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</si>
  <si>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</si>
  <si>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</si>
  <si>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</si>
  <si>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</si>
  <si>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</si>
  <si>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</si>
  <si>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</si>
  <si>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</si>
  <si>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</si>
  <si>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</si>
  <si>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</si>
  <si>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</si>
  <si>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</si>
  <si>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</si>
  <si>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</si>
  <si>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</si>
  <si>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</si>
  <si>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</si>
  <si>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</si>
  <si>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</si>
  <si>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</si>
  <si>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</si>
  <si>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</si>
  <si>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</si>
  <si>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</si>
  <si>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</si>
  <si>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</si>
  <si>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</si>
  <si>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</si>
  <si>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</si>
  <si>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</si>
  <si>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</si>
  <si>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</si>
  <si>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</si>
  <si>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</si>
  <si>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</si>
  <si>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</si>
  <si>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</si>
  <si>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</si>
  <si>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</si>
  <si>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</si>
  <si>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</si>
  <si>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</si>
  <si>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</si>
  <si>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</si>
  <si>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</si>
  <si>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</si>
  <si>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</si>
  <si>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</si>
  <si>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</si>
  <si>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</si>
  <si>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</si>
  <si>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</si>
  <si>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</si>
  <si>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</si>
  <si>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</si>
  <si>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</si>
  <si>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</si>
  <si>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</si>
  <si>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</si>
  <si>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</si>
  <si>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</si>
  <si>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</si>
  <si>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</si>
  <si>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</si>
  <si>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</si>
  <si>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</si>
  <si>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</si>
  <si>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</si>
  <si>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</si>
  <si>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</si>
  <si>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</si>
  <si>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</si>
  <si>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</si>
  <si>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</si>
  <si>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</si>
  <si>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</si>
  <si>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</si>
  <si>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</si>
  <si>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</si>
  <si>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</si>
  <si>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</si>
  <si>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</si>
  <si>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</si>
  <si>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</si>
  <si>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</si>
  <si>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</si>
  <si>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</si>
  <si>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</si>
  <si>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</si>
  <si>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</si>
  <si>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</si>
  <si>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</si>
  <si>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</si>
  <si>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</si>
  <si>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</si>
  <si>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</si>
  <si>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</si>
  <si>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</si>
  <si>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</si>
  <si>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</si>
  <si>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</si>
  <si>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</si>
  <si>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</si>
  <si>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</si>
  <si>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</si>
  <si>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</si>
  <si>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</si>
  <si>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</si>
  <si>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</si>
  <si>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</si>
  <si>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</si>
  <si>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</si>
  <si>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</si>
  <si>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</si>
  <si>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</si>
  <si>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</si>
  <si>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</si>
  <si>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</si>
  <si>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</si>
  <si>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</si>
  <si>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</si>
  <si>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</si>
  <si>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</si>
  <si>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</si>
  <si>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</si>
  <si>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</si>
  <si>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</si>
  <si>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</si>
  <si>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</si>
  <si>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</si>
  <si>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</si>
  <si>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</si>
  <si>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</si>
  <si>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</si>
  <si>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</si>
  <si>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</si>
  <si>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</si>
  <si>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</si>
  <si>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</si>
  <si>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</si>
  <si>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</si>
  <si>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</si>
  <si>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</si>
  <si>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</si>
  <si>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</si>
  <si>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</si>
  <si>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</si>
  <si>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</si>
  <si>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</si>
  <si>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</si>
  <si>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</si>
  <si>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</si>
  <si>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</si>
  <si>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</si>
  <si>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</si>
  <si>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</si>
  <si>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</si>
  <si>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</si>
  <si>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</si>
  <si>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</si>
  <si>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</si>
  <si>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</si>
  <si>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</si>
  <si>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</si>
  <si>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</si>
  <si>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</si>
  <si>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</si>
  <si>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</si>
  <si>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</si>
  <si>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</si>
  <si>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</si>
  <si>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</si>
  <si>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</si>
  <si>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</si>
  <si>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</si>
  <si>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</si>
  <si>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</si>
  <si>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</si>
  <si>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</si>
  <si>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</si>
  <si>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</si>
  <si>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</si>
  <si>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</si>
  <si>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</si>
  <si>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</si>
  <si>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</si>
  <si>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</si>
  <si>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</si>
  <si>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</si>
  <si>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</si>
  <si>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</si>
  <si>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</si>
  <si>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</si>
  <si>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</si>
  <si>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</si>
  <si>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</si>
  <si>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</si>
  <si>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</si>
  <si>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</si>
  <si>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</si>
  <si>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</si>
  <si>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</si>
  <si>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</si>
  <si>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</si>
  <si>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</si>
  <si>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</si>
  <si>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</si>
  <si>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</si>
  <si>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</si>
  <si>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</si>
  <si>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</si>
  <si>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</si>
  <si>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</si>
  <si>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</si>
  <si>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</si>
  <si>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</si>
  <si>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</si>
  <si>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</si>
  <si>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</si>
  <si>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</si>
  <si>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</si>
  <si>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</si>
  <si>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</si>
  <si>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</si>
  <si>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</si>
  <si>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</si>
  <si>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</si>
  <si>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</si>
  <si>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</si>
  <si>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</si>
  <si>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</si>
  <si>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</si>
  <si>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</si>
  <si>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</si>
  <si>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</si>
  <si>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</si>
  <si>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</si>
  <si>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</si>
  <si>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</si>
  <si>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</si>
  <si>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</si>
  <si>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</si>
  <si>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</si>
  <si>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</si>
  <si>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</si>
  <si>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</si>
  <si>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</si>
  <si>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</si>
  <si>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</si>
  <si>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</si>
  <si>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</si>
  <si>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</si>
  <si>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</si>
  <si>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</si>
  <si>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</si>
  <si>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</si>
  <si>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</si>
  <si>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</si>
  <si>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</si>
  <si>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</si>
  <si>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</si>
  <si>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</si>
  <si>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</si>
  <si>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</si>
  <si>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</si>
  <si>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</si>
  <si>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</si>
  <si>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</si>
  <si>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</si>
  <si>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</si>
  <si>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</si>
  <si>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</si>
  <si>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</si>
  <si>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</si>
  <si>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</si>
  <si>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</si>
  <si>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</si>
  <si>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</si>
  <si>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</si>
  <si>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</si>
  <si>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</si>
  <si>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</si>
  <si>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</si>
  <si>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</si>
  <si>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</si>
  <si>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</si>
  <si>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</si>
  <si>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</si>
  <si>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</si>
  <si>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</si>
  <si>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</si>
  <si>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</si>
  <si>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</si>
  <si>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</si>
  <si>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</si>
  <si>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</si>
  <si>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</si>
  <si>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</si>
  <si>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</si>
  <si>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</si>
  <si>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</si>
  <si>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</si>
  <si>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</si>
  <si>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</si>
  <si>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</si>
  <si>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</si>
  <si>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</si>
  <si>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</si>
  <si>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</si>
  <si>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</si>
  <si>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</si>
  <si>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</si>
  <si>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</si>
  <si>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</si>
  <si>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</si>
  <si>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</si>
  <si>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</si>
  <si>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</si>
  <si>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</si>
  <si>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</si>
  <si>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</si>
  <si>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</si>
  <si>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</si>
  <si>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</si>
  <si>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</si>
  <si>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</si>
  <si>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</si>
  <si>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</si>
  <si>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</si>
  <si>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</si>
  <si>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</si>
  <si>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</si>
  <si>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</si>
  <si>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</si>
  <si>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</si>
  <si>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</si>
  <si>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</si>
  <si>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</si>
  <si>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</si>
  <si>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</si>
  <si>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</si>
  <si>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</si>
  <si>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</si>
  <si>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</si>
  <si>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</si>
  <si>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</si>
  <si>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</si>
  <si>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</si>
  <si>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</si>
  <si>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</si>
  <si>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</si>
  <si>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</si>
  <si>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</si>
  <si>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</si>
  <si>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</si>
  <si>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</si>
  <si>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</si>
  <si>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</si>
  <si>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</si>
  <si>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</si>
  <si>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</si>
  <si>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</si>
  <si>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</si>
  <si>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</si>
  <si>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</si>
  <si>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</si>
  <si>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</si>
  <si>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</si>
  <si>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</si>
  <si>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</si>
  <si>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</si>
  <si>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</si>
  <si>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</si>
  <si>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</si>
  <si>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</si>
  <si>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</si>
  <si>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</si>
  <si>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</si>
  <si>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</si>
  <si>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</si>
  <si>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</si>
  <si>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</si>
  <si>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</si>
  <si>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</si>
  <si>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</si>
  <si>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</si>
  <si>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</si>
  <si>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</si>
  <si>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</si>
  <si>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</si>
  <si>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</si>
  <si>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</si>
  <si>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</si>
  <si>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</si>
  <si>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</si>
  <si>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</si>
  <si>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</si>
  <si>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</si>
  <si>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</si>
  <si>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</si>
  <si>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</si>
  <si>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</si>
  <si>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</si>
  <si>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</si>
  <si>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</si>
  <si>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</si>
  <si>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</si>
  <si>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</si>
  <si>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</si>
  <si>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</si>
  <si>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</si>
  <si>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</si>
  <si>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</si>
  <si>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</si>
  <si>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</si>
  <si>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</si>
  <si>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</si>
  <si>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</si>
  <si>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</si>
  <si>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</si>
  <si>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</si>
  <si>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</si>
  <si>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</si>
  <si>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</si>
  <si>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</si>
  <si>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</si>
  <si>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</si>
  <si>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</si>
  <si>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</si>
  <si>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</si>
  <si>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</si>
  <si>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</si>
  <si>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</si>
  <si>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</si>
  <si>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</si>
  <si>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</si>
  <si>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</si>
  <si>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</si>
  <si>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</si>
  <si>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</si>
  <si>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</si>
  <si>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</si>
  <si>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</si>
  <si>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</si>
  <si>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</si>
  <si>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</si>
  <si>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</si>
  <si>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</si>
  <si>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</si>
  <si>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</si>
  <si>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</si>
  <si>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</si>
  <si>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</si>
  <si>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</si>
  <si>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</si>
  <si>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</si>
  <si>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</si>
  <si>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</si>
  <si>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</si>
  <si>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</si>
  <si>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</si>
  <si>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</si>
  <si>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</si>
  <si>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</si>
  <si>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</si>
  <si>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</si>
  <si>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</si>
  <si>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</si>
  <si>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</si>
  <si>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</si>
  <si>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</si>
  <si>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</si>
  <si>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</si>
  <si>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</si>
  <si>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</si>
  <si>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</si>
  <si>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</si>
  <si>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</si>
  <si>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</si>
  <si>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</si>
  <si>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</si>
  <si>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</si>
  <si>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</si>
  <si>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</si>
  <si>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</si>
  <si>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</si>
  <si>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</si>
  <si>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</si>
  <si>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</si>
  <si>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</si>
  <si>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</si>
  <si>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</si>
  <si>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</si>
  <si>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</si>
  <si>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</si>
  <si>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</si>
  <si>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</si>
  <si>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</si>
  <si>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</si>
  <si>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</si>
  <si>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</si>
  <si>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</si>
  <si>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</si>
  <si>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</si>
  <si>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</si>
  <si>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</si>
  <si>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</si>
  <si>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</si>
  <si>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</si>
  <si>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</si>
  <si>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</si>
  <si>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</si>
  <si>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</si>
  <si>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</si>
  <si>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</si>
  <si>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</si>
  <si>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</si>
  <si>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</si>
  <si>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</si>
  <si>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</si>
  <si>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</si>
  <si>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</si>
  <si>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</si>
  <si>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</si>
  <si>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</si>
  <si>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</si>
  <si>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</si>
  <si>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</si>
  <si>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</si>
  <si>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</si>
  <si>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</si>
  <si>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</si>
  <si>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</si>
  <si>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</si>
  <si>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</si>
  <si>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</si>
  <si>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</si>
  <si>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</si>
  <si>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</si>
  <si>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</si>
  <si>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</si>
  <si>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</si>
  <si>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</si>
  <si>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</si>
  <si>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</si>
  <si>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</si>
  <si>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</si>
  <si>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</si>
  <si>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</si>
  <si>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</si>
  <si>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</si>
  <si>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</si>
  <si>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</si>
  <si>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</si>
  <si>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</si>
  <si>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</si>
  <si>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</si>
  <si>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</si>
  <si>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</si>
  <si>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</si>
  <si>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</si>
  <si>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</si>
  <si>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</si>
  <si>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</si>
  <si>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</si>
  <si>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</si>
  <si>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</si>
  <si>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</si>
  <si>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</si>
  <si>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</si>
  <si>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</si>
  <si>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</si>
  <si>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</si>
  <si>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</si>
  <si>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</si>
  <si>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</si>
  <si>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</si>
  <si>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</si>
  <si>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</si>
  <si>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</si>
  <si>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</si>
  <si>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</si>
  <si>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</si>
  <si>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</si>
  <si>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</si>
  <si>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</si>
  <si>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</si>
  <si>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</si>
  <si>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</si>
  <si>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</si>
  <si>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</si>
  <si>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</si>
  <si>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</si>
  <si>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</si>
  <si>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</si>
  <si>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</si>
  <si>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</si>
  <si>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</si>
  <si>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</si>
  <si>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</si>
  <si>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</si>
  <si>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</si>
  <si>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</si>
  <si>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</si>
  <si>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</si>
  <si>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</si>
  <si>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</si>
  <si>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</si>
  <si>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</si>
  <si>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</si>
  <si>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</si>
  <si>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</si>
  <si>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</si>
  <si>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</si>
  <si>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</si>
  <si>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</si>
  <si>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</si>
  <si>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</si>
  <si>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</si>
  <si>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</si>
  <si>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</si>
  <si>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</si>
  <si>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</si>
  <si>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</si>
  <si>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</si>
  <si>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</si>
  <si>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</si>
  <si>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</si>
  <si>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</si>
  <si>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</si>
  <si>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</si>
  <si>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</si>
  <si>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</si>
  <si>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</si>
  <si>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</si>
  <si>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</si>
  <si>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</si>
  <si>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</si>
  <si>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</si>
  <si>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</si>
  <si>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</si>
  <si>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</si>
  <si>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</si>
  <si>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</si>
  <si>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</si>
  <si>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</si>
  <si>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</si>
  <si>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</si>
  <si>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</si>
  <si>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</si>
  <si>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</si>
  <si>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</si>
  <si>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</si>
  <si>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</si>
  <si>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</si>
  <si>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</si>
  <si>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</si>
  <si>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</si>
  <si>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</si>
  <si>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</si>
  <si>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</si>
  <si>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</si>
  <si>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</si>
  <si>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</si>
  <si>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</si>
  <si>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</si>
  <si>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</si>
  <si>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</si>
  <si>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</si>
  <si>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</si>
  <si>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</si>
  <si>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</si>
  <si>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</si>
  <si>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</si>
  <si>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</si>
  <si>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</si>
  <si>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</si>
  <si>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</si>
  <si>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</si>
  <si>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</si>
  <si>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</si>
  <si>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</si>
  <si>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</si>
  <si>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</si>
  <si>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</si>
  <si>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</si>
  <si>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</si>
  <si>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</si>
  <si>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</si>
  <si>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</si>
  <si>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</si>
  <si>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</si>
  <si>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</si>
  <si>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</si>
  <si>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</si>
  <si>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</si>
  <si>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</si>
  <si>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</si>
  <si>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</si>
  <si>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</si>
  <si>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</si>
  <si>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</si>
  <si>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</si>
  <si>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</si>
  <si>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</si>
  <si>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</si>
  <si>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</si>
  <si>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</si>
  <si>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</si>
  <si>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</si>
  <si>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</si>
  <si>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</si>
  <si>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</si>
  <si>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</si>
  <si>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</si>
  <si>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</si>
  <si>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</si>
  <si>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</si>
  <si>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</si>
  <si>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</si>
  <si>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</si>
  <si>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</si>
  <si>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</si>
  <si>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</si>
  <si>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</si>
  <si>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</si>
  <si>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</si>
  <si>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</si>
  <si>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</si>
  <si>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</si>
  <si>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</si>
  <si>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</si>
  <si>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</si>
  <si>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</si>
  <si>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</si>
  <si>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</si>
  <si>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</si>
  <si>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</si>
  <si>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</si>
  <si>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</si>
  <si>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</si>
  <si>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</si>
  <si>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</si>
  <si>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</si>
  <si>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</si>
  <si>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</si>
  <si>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</si>
  <si>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</si>
  <si>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</si>
  <si>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</si>
  <si>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</si>
  <si>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</si>
  <si>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</si>
  <si>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</si>
  <si>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</si>
  <si>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</si>
  <si>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</si>
  <si>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</si>
  <si>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</si>
  <si>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</si>
  <si>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</si>
  <si>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</si>
  <si>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</si>
  <si>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</si>
  <si>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</si>
  <si>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</si>
  <si>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</si>
  <si>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</si>
  <si>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</si>
  <si>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</si>
  <si>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</si>
  <si>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</si>
  <si>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</si>
  <si>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</si>
  <si>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</si>
  <si>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</si>
  <si>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</si>
  <si>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</si>
  <si>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</si>
  <si>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</si>
  <si>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</si>
  <si>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</si>
  <si>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</si>
  <si>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</si>
  <si>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</si>
  <si>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</si>
  <si>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</si>
  <si>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</si>
  <si>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</si>
  <si>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</si>
  <si>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</si>
  <si>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</si>
  <si>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</si>
  <si>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</si>
  <si>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</si>
  <si>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</si>
  <si>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</si>
  <si>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</si>
  <si>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</si>
  <si>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</si>
  <si>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</si>
  <si>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</si>
  <si>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</si>
  <si>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</si>
  <si>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</si>
  <si>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</si>
  <si>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</si>
  <si>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</si>
  <si>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</si>
  <si>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</si>
  <si>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</si>
  <si>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</si>
  <si>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</si>
  <si>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</si>
  <si>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</si>
  <si>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</si>
  <si>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</si>
  <si>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</si>
  <si>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</si>
  <si>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</si>
  <si>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</si>
  <si>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</si>
  <si>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</si>
  <si>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</si>
  <si>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</si>
  <si>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</si>
  <si>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</si>
  <si>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</si>
  <si>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</si>
  <si>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</si>
  <si>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</si>
  <si>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</si>
  <si>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</si>
  <si>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</si>
  <si>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</si>
  <si>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</si>
  <si>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</si>
  <si>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</si>
  <si>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</si>
  <si>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</si>
  <si>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</si>
  <si>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</si>
  <si>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</si>
  <si>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</si>
  <si>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</si>
  <si>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</si>
  <si>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</si>
  <si>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</si>
  <si>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</si>
  <si>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</si>
  <si>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</si>
  <si>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</si>
  <si>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</si>
  <si>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</si>
  <si>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</si>
  <si>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</si>
  <si>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</si>
  <si>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</si>
  <si>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</si>
  <si>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</si>
  <si>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</si>
  <si>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</si>
  <si>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</si>
  <si>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</si>
  <si>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</si>
  <si>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</si>
  <si>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</si>
  <si>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</si>
  <si>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</si>
  <si>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</si>
  <si>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</si>
  <si>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</si>
  <si>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</si>
  <si>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</si>
  <si>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</si>
  <si>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</si>
  <si>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</si>
  <si>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</si>
  <si>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</si>
  <si>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</si>
  <si>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</si>
  <si>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</si>
  <si>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</si>
  <si>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</si>
  <si>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</si>
  <si>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</si>
  <si>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</si>
  <si>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</si>
  <si>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</si>
  <si>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</si>
  <si>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</si>
  <si>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</si>
  <si>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</si>
  <si>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</si>
  <si>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</si>
  <si>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</si>
  <si>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</si>
  <si>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</si>
  <si>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</si>
  <si>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</si>
  <si>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</si>
  <si>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</si>
  <si>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</si>
  <si>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</si>
  <si>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</si>
  <si>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</si>
  <si>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</si>
  <si>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</si>
  <si>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</si>
  <si>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</si>
  <si>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</si>
  <si>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</si>
  <si>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</si>
  <si>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</si>
  <si>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</si>
  <si>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</si>
  <si>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</si>
  <si>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</si>
  <si>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</si>
  <si>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</si>
  <si>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</si>
  <si>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</si>
  <si>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</si>
  <si>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</si>
  <si>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</si>
  <si>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</si>
  <si>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</si>
  <si>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</si>
  <si>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</si>
  <si>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</si>
  <si>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</si>
  <si>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</si>
  <si>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</si>
  <si>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</si>
  <si>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</si>
  <si>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</si>
  <si>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</si>
  <si>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</si>
  <si>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</si>
  <si>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</si>
  <si>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</si>
  <si>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</si>
  <si>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</si>
  <si>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</si>
  <si>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</si>
  <si>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</si>
  <si>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</si>
  <si>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</si>
  <si>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</si>
  <si>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</si>
  <si>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</si>
  <si>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</si>
  <si>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</si>
  <si>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</si>
  <si>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</si>
  <si>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</si>
  <si>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</si>
  <si>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</si>
  <si>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</si>
  <si>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</si>
  <si>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</si>
  <si>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</si>
  <si>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</si>
  <si>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</si>
  <si>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</si>
  <si>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</si>
  <si>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</si>
  <si>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</si>
  <si>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</si>
  <si>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</si>
  <si>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</si>
  <si>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</si>
  <si>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</si>
  <si>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</si>
  <si>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</si>
  <si>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</si>
  <si>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</si>
  <si>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</si>
  <si>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</si>
  <si>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</si>
  <si>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</si>
  <si>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</si>
  <si>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</si>
  <si>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</si>
  <si>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</si>
  <si>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</si>
  <si>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</si>
  <si>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</si>
  <si>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</si>
  <si>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</si>
  <si>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</si>
  <si>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</si>
  <si>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</si>
  <si>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</si>
  <si>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</si>
  <si>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</si>
  <si>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</si>
  <si>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</si>
  <si>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</si>
  <si>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</si>
  <si>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</si>
  <si>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</si>
  <si>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</si>
  <si>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</si>
  <si>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</si>
  <si>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</si>
  <si>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</si>
  <si>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</si>
  <si>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</si>
  <si>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</si>
  <si>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</si>
  <si>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</si>
  <si>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</si>
  <si>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</si>
  <si>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</si>
  <si>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</si>
  <si>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</si>
  <si>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</si>
  <si>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</si>
  <si>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</si>
  <si>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</si>
  <si>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</si>
  <si>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</si>
  <si>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</si>
  <si>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</si>
  <si>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</si>
  <si>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</si>
  <si>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</si>
  <si>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</si>
  <si>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</si>
  <si>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</si>
  <si>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</si>
  <si>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</si>
  <si>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</si>
  <si>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</si>
  <si>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</si>
  <si>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</si>
  <si>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</si>
  <si>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</si>
  <si>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</si>
  <si>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</si>
  <si>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</si>
  <si>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</si>
  <si>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</si>
  <si>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</si>
  <si>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</si>
  <si>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</si>
  <si>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</si>
  <si>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</si>
  <si>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</si>
  <si>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</si>
  <si>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</si>
  <si>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</si>
  <si>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</si>
  <si>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</si>
  <si>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</si>
  <si>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</si>
  <si>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</si>
  <si>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</si>
  <si>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</si>
  <si>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</si>
  <si>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</si>
  <si>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</si>
  <si>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</si>
  <si>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</si>
  <si>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</si>
  <si>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</si>
  <si>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</si>
  <si>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</si>
  <si>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</si>
  <si>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</si>
  <si>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</si>
  <si>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</si>
  <si>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</si>
  <si>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</si>
  <si>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</si>
  <si>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</si>
  <si>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</si>
  <si>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</si>
  <si>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</si>
  <si>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</si>
  <si>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</si>
  <si>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</si>
  <si>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</si>
  <si>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</si>
  <si>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</si>
  <si>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</si>
  <si>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</si>
  <si>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</si>
  <si>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</si>
  <si>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</si>
  <si>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</si>
  <si>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</si>
  <si>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</si>
  <si>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</si>
  <si>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</si>
  <si>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</si>
  <si>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</si>
  <si>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</si>
  <si>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</si>
  <si>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</si>
  <si>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</si>
  <si>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</si>
  <si>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</si>
  <si>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</si>
  <si>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</si>
  <si>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</si>
  <si>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</si>
  <si>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</si>
  <si>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</si>
  <si>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</si>
  <si>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</si>
  <si>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</si>
  <si>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</si>
  <si>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</si>
  <si>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</si>
  <si>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</si>
  <si>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</si>
  <si>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</si>
  <si>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</si>
  <si>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</si>
  <si>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</si>
  <si>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</si>
  <si>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</si>
  <si>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</si>
  <si>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</si>
  <si>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</si>
  <si>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</si>
  <si>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</si>
  <si>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</si>
  <si>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</si>
  <si>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</si>
  <si>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</si>
  <si>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</si>
  <si>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</si>
  <si>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</si>
  <si>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</si>
  <si>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</si>
  <si>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</si>
  <si>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</si>
  <si>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</si>
  <si>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</si>
  <si>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</si>
  <si>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</si>
  <si>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</si>
  <si>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</si>
  <si>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</si>
  <si>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</si>
  <si>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</si>
  <si>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</si>
  <si>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</si>
  <si>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</si>
  <si>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</si>
  <si>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</si>
  <si>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</si>
  <si>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</si>
  <si>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</si>
  <si>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</si>
  <si>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</si>
  <si>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</si>
  <si>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</si>
  <si>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</si>
  <si>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</si>
  <si>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</si>
  <si>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</si>
  <si>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</si>
  <si>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</si>
  <si>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</si>
  <si>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</si>
  <si>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</si>
  <si>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</si>
  <si>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</si>
  <si>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</si>
  <si>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</si>
  <si>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</si>
  <si>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</si>
  <si>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</si>
  <si>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</si>
  <si>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</si>
  <si>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</si>
  <si>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</si>
  <si>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</si>
  <si>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</si>
  <si>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</si>
  <si>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</si>
  <si>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</si>
  <si>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</si>
  <si>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</si>
  <si>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</si>
  <si>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</si>
  <si>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</si>
  <si>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</si>
  <si>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</si>
  <si>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</si>
  <si>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</si>
  <si>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</si>
  <si>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</si>
  <si>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</si>
  <si>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</si>
  <si>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</si>
  <si>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</si>
  <si>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</si>
  <si>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</si>
  <si>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</si>
  <si>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</si>
  <si>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</si>
  <si>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</si>
  <si>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</si>
  <si>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</si>
  <si>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</si>
  <si>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</si>
  <si>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</si>
  <si>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</si>
  <si>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</si>
  <si>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</si>
  <si>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</si>
  <si>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</si>
  <si>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</si>
  <si>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</si>
  <si>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</si>
  <si>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</si>
  <si>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</si>
  <si>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</si>
  <si>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</si>
  <si>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</si>
  <si>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</si>
  <si>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</si>
  <si>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</si>
  <si>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</si>
  <si>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</si>
  <si>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</si>
  <si>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</si>
  <si>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</si>
  <si>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</si>
  <si>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</si>
  <si>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</si>
  <si>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</si>
  <si>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</si>
  <si>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</si>
  <si>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</si>
  <si>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</si>
  <si>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</si>
  <si>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</si>
  <si>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</si>
  <si>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</si>
  <si>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</si>
  <si>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</si>
  <si>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</si>
  <si>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</si>
  <si>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</si>
  <si>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</si>
  <si>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</si>
  <si>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</si>
  <si>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</si>
  <si>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</si>
  <si>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</si>
  <si>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</si>
  <si>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</si>
  <si>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</si>
  <si>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</si>
  <si>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</si>
  <si>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</si>
  <si>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</si>
  <si>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</si>
  <si>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</si>
  <si>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</si>
  <si>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</si>
  <si>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</si>
  <si>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</si>
  <si>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</si>
  <si>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</si>
  <si>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</si>
  <si>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</si>
  <si>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</si>
  <si>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</si>
  <si>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</si>
  <si>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</si>
  <si>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</si>
  <si>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</si>
  <si>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</si>
  <si>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</si>
  <si>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</si>
  <si>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</si>
  <si>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</si>
  <si>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</si>
  <si>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</si>
  <si>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</si>
  <si>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</si>
  <si>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</si>
  <si>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</si>
  <si>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</si>
  <si>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</si>
  <si>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</si>
  <si>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</si>
  <si>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</si>
  <si>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</si>
  <si>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</si>
  <si>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</si>
  <si>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</si>
  <si>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</si>
  <si>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</si>
  <si>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</si>
  <si>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</si>
  <si>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</si>
  <si>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</si>
  <si>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</si>
  <si>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</si>
  <si>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</si>
  <si>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</si>
  <si>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</si>
  <si>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</si>
  <si>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</si>
  <si>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</si>
  <si>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</si>
  <si>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</si>
  <si>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</si>
  <si>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</si>
  <si>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</si>
  <si>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</si>
  <si>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</si>
  <si>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</si>
  <si>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</si>
  <si>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</si>
  <si>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</si>
  <si>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</si>
  <si>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</si>
  <si>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</si>
  <si>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</si>
  <si>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</si>
  <si>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</si>
  <si>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</si>
  <si>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</si>
  <si>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</si>
  <si>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</si>
  <si>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</si>
  <si>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</si>
  <si>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</si>
  <si>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</si>
  <si>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</si>
  <si>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</si>
  <si>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</si>
  <si>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</si>
  <si>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</si>
  <si>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</si>
  <si>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</si>
  <si>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</si>
  <si>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</si>
  <si>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</si>
  <si>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</si>
  <si>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</si>
  <si>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</si>
  <si>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</si>
  <si>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</si>
  <si>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</si>
  <si>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</si>
  <si>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</si>
  <si>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</si>
  <si>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</si>
  <si>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</si>
  <si>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</si>
  <si>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</si>
  <si>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</si>
  <si>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</si>
  <si>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</si>
  <si>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</si>
  <si>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</si>
  <si>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</si>
  <si>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</si>
  <si>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</si>
  <si>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</si>
  <si>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</si>
  <si>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</si>
  <si>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</si>
  <si>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</si>
  <si>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</si>
  <si>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</si>
  <si>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</si>
  <si>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</si>
  <si>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</si>
  <si>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</si>
  <si>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</si>
  <si>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</si>
  <si>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</si>
  <si>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</si>
  <si>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</si>
  <si>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</si>
  <si>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</si>
  <si>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</si>
  <si>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</si>
  <si>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</si>
  <si>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</si>
  <si>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</si>
  <si>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</si>
  <si>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</si>
  <si>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</si>
  <si>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</si>
  <si>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</si>
  <si>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</si>
  <si>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</si>
  <si>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</si>
  <si>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</si>
  <si>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</si>
  <si>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</si>
  <si>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</si>
  <si>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</si>
  <si>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</si>
  <si>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</si>
  <si>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</si>
  <si>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</si>
  <si>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</si>
  <si>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</si>
  <si>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</si>
  <si>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</si>
  <si>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</si>
  <si>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</si>
  <si>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</si>
  <si>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</si>
  <si>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</si>
  <si>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</si>
  <si>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</si>
  <si>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</si>
  <si>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</si>
  <si>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</si>
  <si>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</si>
  <si>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</si>
  <si>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</si>
  <si>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</si>
  <si>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</si>
  <si>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</si>
  <si>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</si>
  <si>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</si>
  <si>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</si>
  <si>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</si>
  <si>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</si>
  <si>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</si>
  <si>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</si>
  <si>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</si>
  <si>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</si>
  <si>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</si>
  <si>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</si>
  <si>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</si>
  <si>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</si>
  <si>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</si>
  <si>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</si>
  <si>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</si>
  <si>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</si>
  <si>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</si>
  <si>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</si>
  <si>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</si>
  <si>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</si>
  <si>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</si>
  <si>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</si>
  <si>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</si>
  <si>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</si>
  <si>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</si>
  <si>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</si>
  <si>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</si>
  <si>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</si>
  <si>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</si>
  <si>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</si>
  <si>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</si>
  <si>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</si>
  <si>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</si>
  <si>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</si>
  <si>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</si>
  <si>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</si>
  <si>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</si>
  <si>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</si>
  <si>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</si>
  <si>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</si>
  <si>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</si>
  <si>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</si>
  <si>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</si>
  <si>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</si>
  <si>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</si>
  <si>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</si>
  <si>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</si>
  <si>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</si>
  <si>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</si>
  <si>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</si>
  <si>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</si>
  <si>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</si>
  <si>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</si>
  <si>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</si>
  <si>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</si>
  <si>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</si>
  <si>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</si>
  <si>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</si>
  <si>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</si>
  <si>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</si>
  <si>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</si>
  <si>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</si>
  <si>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</si>
  <si>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</si>
  <si>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</si>
  <si>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</si>
  <si>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</si>
  <si>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</si>
  <si>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</si>
  <si>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</si>
  <si>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</si>
  <si>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</si>
  <si>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</si>
  <si>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</si>
  <si>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</si>
  <si>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</si>
  <si>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</si>
  <si>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</si>
  <si>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</si>
  <si>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</si>
  <si>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</si>
  <si>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</si>
  <si>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</si>
  <si>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</si>
  <si>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</si>
  <si>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</si>
  <si>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</si>
  <si>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</si>
  <si>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</si>
  <si>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</si>
  <si>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</si>
  <si>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</si>
  <si>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</si>
  <si>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</si>
  <si>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</si>
  <si>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</si>
  <si>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</si>
  <si>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</si>
  <si>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</si>
  <si>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</si>
  <si>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</si>
  <si>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</si>
  <si>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</si>
  <si>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</si>
  <si>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</si>
  <si>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</si>
  <si>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</si>
  <si>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</si>
  <si>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</si>
  <si>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</si>
  <si>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</si>
  <si>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</si>
  <si>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</si>
  <si>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</si>
  <si>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</si>
  <si>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</si>
  <si>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</si>
  <si>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</si>
  <si>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</si>
  <si>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</si>
  <si>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</si>
  <si>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</si>
  <si>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</si>
  <si>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</si>
  <si>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</si>
  <si>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</si>
  <si>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</si>
  <si>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</si>
  <si>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</si>
  <si>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</si>
  <si>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</si>
  <si>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</si>
  <si>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</si>
  <si>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</si>
  <si>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</si>
  <si>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</si>
  <si>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</si>
  <si>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</si>
  <si>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</si>
  <si>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</si>
  <si>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</si>
  <si>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</si>
  <si>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</si>
  <si>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</si>
  <si>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</si>
  <si>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</si>
  <si>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</si>
  <si>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</si>
  <si>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</si>
  <si>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</si>
  <si>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</si>
  <si>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</si>
  <si>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</si>
  <si>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</si>
  <si>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</si>
  <si>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</si>
  <si>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</si>
  <si>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</si>
  <si>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</si>
  <si>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</si>
  <si>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</si>
  <si>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</si>
  <si>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</si>
  <si>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</si>
  <si>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</si>
  <si>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</si>
  <si>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</si>
  <si>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</si>
  <si>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</si>
  <si>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</si>
  <si>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</si>
  <si>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</si>
  <si>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</si>
  <si>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</si>
  <si>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</si>
  <si>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</si>
  <si>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</si>
  <si>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</si>
  <si>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</si>
  <si>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</si>
  <si>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</si>
  <si>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</si>
  <si>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</si>
  <si>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</si>
  <si>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</si>
  <si>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</si>
  <si>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</si>
  <si>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</si>
  <si>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</si>
  <si>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</si>
  <si>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</si>
  <si>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</si>
  <si>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</si>
  <si>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</si>
  <si>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</si>
  <si>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</si>
  <si>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</si>
  <si>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</si>
  <si>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</si>
  <si>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</si>
  <si>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</si>
  <si>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</si>
  <si>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</si>
  <si>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</si>
  <si>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</si>
  <si>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</si>
  <si>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</si>
  <si>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</si>
  <si>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</si>
  <si>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</si>
  <si>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</si>
  <si>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</si>
  <si>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</si>
  <si>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</si>
  <si>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</si>
  <si>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</si>
  <si>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</si>
  <si>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</si>
  <si>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</si>
  <si>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</si>
  <si>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</si>
  <si>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</si>
  <si>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</si>
  <si>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</si>
  <si>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</si>
  <si>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</si>
  <si>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</si>
  <si>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</si>
  <si>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</si>
  <si>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</si>
  <si>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</si>
  <si>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</si>
  <si>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</si>
  <si>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</si>
  <si>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</si>
  <si>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</si>
  <si>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</si>
  <si>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</si>
  <si>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</si>
  <si>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</si>
  <si>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</si>
  <si>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</si>
  <si>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</si>
  <si>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</si>
  <si>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</si>
  <si>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</si>
  <si>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</si>
  <si>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</si>
  <si>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</si>
  <si>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</si>
  <si>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</si>
  <si>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</si>
  <si>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</si>
  <si>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</si>
  <si>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</si>
  <si>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</si>
  <si>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</si>
  <si>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</si>
  <si>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</si>
  <si>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</si>
  <si>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</si>
  <si>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</si>
  <si>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</si>
  <si>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</si>
  <si>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</si>
  <si>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</si>
  <si>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</si>
  <si>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</si>
  <si>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</si>
  <si>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</si>
  <si>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</si>
  <si>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</si>
  <si>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</si>
  <si>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</si>
  <si>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</si>
  <si>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</si>
  <si>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</si>
  <si>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</si>
  <si>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</si>
  <si>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</si>
  <si>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</si>
  <si>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</si>
  <si>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</si>
  <si>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</si>
  <si>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</si>
  <si>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</si>
  <si>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</si>
  <si>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</si>
  <si>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</si>
  <si>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</si>
  <si>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</si>
  <si>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</si>
  <si>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</si>
  <si>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</si>
  <si>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</si>
  <si>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</si>
  <si>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</si>
  <si>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</si>
  <si>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</si>
  <si>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</si>
  <si>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</si>
  <si>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</si>
  <si>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</si>
  <si>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</si>
  <si>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</si>
  <si>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</si>
  <si>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</si>
  <si>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</si>
  <si>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</si>
  <si>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</si>
  <si>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</si>
  <si>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</si>
  <si>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</si>
  <si>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</si>
  <si>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</si>
  <si>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</si>
  <si>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</si>
  <si>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</si>
  <si>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</si>
  <si>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</si>
  <si>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</si>
  <si>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</si>
  <si>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</si>
  <si>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</si>
  <si>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</si>
  <si>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</si>
  <si>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</si>
  <si>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</si>
  <si>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</si>
  <si>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</si>
  <si>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</si>
  <si>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</si>
  <si>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</si>
  <si>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</si>
  <si>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</si>
  <si>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</si>
  <si>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</si>
  <si>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</si>
  <si>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</si>
  <si>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</si>
  <si>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</si>
  <si>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</si>
  <si>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</si>
  <si>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</si>
  <si>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</si>
  <si>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</si>
  <si>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</si>
  <si>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</si>
  <si>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</si>
  <si>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</si>
  <si>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</si>
  <si>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</si>
  <si>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</si>
  <si>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</si>
  <si>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</si>
  <si>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</si>
  <si>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</si>
  <si>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</si>
  <si>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</si>
  <si>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</si>
  <si>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</si>
  <si>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</si>
  <si>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</si>
  <si>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</si>
  <si>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</si>
  <si>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</si>
  <si>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</si>
  <si>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</si>
  <si>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</si>
  <si>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</si>
  <si>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</si>
  <si>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</si>
  <si>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</si>
  <si>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</si>
  <si>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</si>
  <si>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</si>
  <si>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</si>
  <si>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</si>
  <si>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</si>
  <si>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</si>
  <si>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</si>
  <si>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</si>
  <si>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</si>
  <si>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</si>
  <si>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</si>
  <si>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</si>
  <si>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</si>
  <si>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</si>
  <si>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</si>
  <si>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</si>
  <si>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</si>
  <si>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</si>
  <si>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</si>
  <si>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</si>
  <si>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</si>
  <si>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</si>
  <si>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</si>
  <si>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</si>
  <si>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</si>
  <si>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</si>
  <si>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</si>
  <si>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</si>
  <si>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</si>
  <si>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</si>
  <si>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</si>
  <si>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</si>
  <si>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</si>
  <si>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</si>
  <si>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</si>
  <si>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</si>
  <si>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</si>
  <si>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</si>
  <si>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</si>
  <si>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</si>
  <si>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</si>
  <si>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</si>
  <si>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</si>
  <si>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</si>
  <si>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</si>
  <si>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</si>
  <si>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</si>
  <si>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</si>
  <si>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</si>
  <si>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</si>
  <si>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</si>
  <si>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</si>
  <si>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</si>
  <si>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</si>
  <si>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</si>
  <si>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</si>
  <si>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</si>
  <si>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</si>
  <si>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</si>
  <si>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</si>
  <si>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</si>
  <si>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</si>
  <si>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</si>
  <si>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</si>
  <si>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</si>
  <si>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</si>
  <si>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</si>
  <si>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</si>
  <si>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</si>
  <si>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</si>
  <si>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</si>
  <si>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</si>
  <si>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</si>
  <si>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</si>
  <si>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</si>
  <si>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</si>
  <si>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</si>
  <si>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</si>
  <si>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</si>
  <si>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</si>
  <si>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</si>
  <si>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</si>
  <si>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</si>
  <si>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</si>
  <si>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</si>
  <si>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</si>
  <si>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</si>
  <si>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</si>
  <si>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</si>
  <si>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</si>
  <si>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</si>
  <si>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</si>
  <si>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</si>
  <si>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</si>
  <si>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</si>
  <si>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</si>
  <si>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</si>
  <si>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</si>
  <si>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</si>
  <si>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</si>
  <si>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</si>
  <si>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</si>
  <si>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</si>
  <si>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</si>
  <si>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</si>
  <si>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</si>
  <si>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</si>
  <si>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</si>
  <si>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</si>
  <si>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</si>
  <si>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</si>
  <si>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</si>
  <si>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</si>
  <si>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</si>
  <si>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</si>
  <si>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</si>
  <si>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</si>
  <si>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</si>
  <si>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</si>
  <si>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</si>
  <si>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</si>
  <si>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</si>
  <si>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</si>
  <si>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</si>
  <si>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</si>
  <si>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</si>
  <si>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</si>
  <si>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</si>
  <si>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</si>
  <si>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</si>
  <si>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</si>
  <si>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</si>
  <si>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</si>
  <si>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</si>
  <si>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</si>
  <si>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</si>
  <si>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</si>
  <si>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</si>
  <si>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</si>
  <si>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</si>
  <si>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</si>
  <si>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</si>
  <si>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</si>
  <si>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</si>
  <si>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</si>
  <si>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</si>
  <si>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</si>
  <si>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</si>
  <si>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</si>
  <si>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</si>
  <si>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</si>
  <si>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</si>
  <si>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</si>
  <si>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</si>
  <si>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</si>
  <si>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</si>
  <si>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</si>
  <si>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</si>
  <si>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</si>
  <si>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</si>
  <si>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</si>
  <si>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</si>
  <si>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</si>
  <si>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</si>
  <si>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</si>
  <si>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</si>
  <si>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</si>
  <si>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</si>
  <si>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</si>
  <si>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</si>
  <si>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</si>
  <si>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</si>
  <si>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</si>
  <si>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</si>
  <si>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</si>
  <si>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</si>
  <si>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</si>
  <si>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</si>
  <si>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</si>
  <si>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</si>
  <si>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</si>
  <si>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</si>
  <si>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</si>
  <si>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</si>
  <si>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</si>
  <si>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</si>
  <si>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</si>
  <si>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</si>
  <si>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</si>
  <si>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</si>
  <si>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</si>
  <si>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</si>
  <si>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</si>
  <si>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</si>
  <si>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</si>
  <si>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</si>
  <si>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</si>
  <si>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</si>
  <si>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</si>
  <si>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</si>
  <si>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</si>
  <si>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</si>
  <si>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</si>
  <si>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</si>
  <si>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</si>
  <si>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</si>
  <si>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</si>
  <si>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</si>
  <si>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</si>
  <si>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</si>
  <si>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</si>
  <si>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</si>
  <si>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</si>
  <si>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</si>
  <si>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</si>
  <si>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</si>
  <si>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</si>
  <si>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</si>
  <si>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</si>
  <si>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</si>
  <si>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</si>
  <si>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</si>
  <si>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</si>
  <si>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</si>
  <si>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</si>
  <si>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</si>
  <si>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</si>
  <si>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</si>
  <si>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</si>
  <si>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</si>
  <si>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</si>
  <si>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</si>
  <si>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</si>
  <si>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</si>
  <si>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</si>
  <si>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</si>
  <si>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</si>
  <si>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</si>
  <si>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</si>
  <si>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</si>
  <si>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</si>
  <si>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</si>
  <si>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</si>
  <si>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</si>
  <si>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</si>
  <si>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</si>
  <si>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</si>
  <si>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</si>
  <si>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</si>
  <si>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</si>
  <si>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</si>
  <si>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</si>
  <si>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</si>
  <si>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</si>
  <si>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</si>
  <si>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</si>
  <si>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</si>
  <si>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</si>
  <si>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</si>
  <si>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</si>
  <si>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</si>
  <si>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</si>
  <si>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</si>
  <si>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</si>
  <si>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</si>
  <si>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</si>
  <si>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</si>
  <si>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</si>
  <si>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</si>
  <si>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</si>
  <si>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</si>
  <si>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</si>
  <si>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</si>
  <si>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</si>
  <si>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</si>
  <si>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</si>
  <si>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</si>
  <si>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</si>
  <si>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</si>
  <si>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</si>
  <si>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</si>
  <si>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</si>
  <si>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</si>
  <si>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</si>
  <si>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</si>
  <si>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</si>
  <si>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</si>
  <si>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</si>
  <si>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</si>
  <si>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</si>
  <si>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</si>
  <si>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</si>
  <si>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</si>
  <si>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</si>
  <si>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</si>
  <si>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</si>
  <si>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</si>
  <si>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</si>
  <si>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</si>
  <si>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</si>
  <si>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</si>
  <si>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</si>
  <si>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</si>
  <si>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</si>
  <si>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</si>
  <si>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</si>
  <si>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</si>
  <si>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</si>
  <si>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</si>
  <si>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</si>
  <si>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</si>
  <si>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</si>
  <si>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</si>
  <si>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</si>
  <si>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</si>
  <si>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</si>
  <si>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</si>
  <si>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</si>
  <si>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</si>
  <si>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</si>
  <si>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</si>
  <si>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</si>
  <si>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</si>
  <si>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</si>
  <si>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</si>
  <si>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</si>
  <si>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</si>
  <si>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</si>
  <si>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</si>
  <si>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</si>
  <si>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</si>
  <si>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</si>
  <si>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</si>
  <si>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</si>
  <si>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</si>
  <si>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</si>
  <si>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</si>
  <si>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</si>
  <si>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</si>
  <si>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</si>
  <si>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</si>
  <si>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</si>
  <si>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</si>
  <si>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</si>
  <si>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</si>
  <si>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</si>
  <si>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</si>
  <si>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</si>
  <si>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</si>
  <si>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</si>
  <si>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</si>
  <si>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</si>
  <si>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</si>
  <si>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</si>
  <si>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</si>
  <si>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</si>
  <si>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</si>
  <si>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</si>
  <si>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</si>
  <si>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</si>
  <si>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</si>
  <si>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</si>
  <si>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</si>
  <si>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</si>
  <si>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</si>
  <si>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</si>
  <si>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</si>
  <si>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</si>
  <si>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</si>
  <si>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</si>
  <si>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</si>
  <si>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</si>
  <si>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</si>
  <si>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</si>
  <si>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</si>
  <si>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</si>
  <si>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</si>
  <si>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</si>
  <si>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</si>
  <si>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</si>
  <si>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</si>
  <si>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</si>
  <si>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</si>
  <si>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</si>
  <si>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</si>
  <si>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</si>
  <si>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</si>
  <si>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</si>
  <si>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</si>
  <si>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</si>
  <si>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</si>
  <si>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</si>
  <si>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</si>
  <si>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</si>
  <si>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</si>
  <si>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</si>
  <si>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</si>
  <si>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</si>
  <si>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</si>
  <si>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</si>
  <si>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</si>
  <si>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</si>
  <si>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</si>
  <si>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</si>
  <si>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</si>
  <si>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</si>
  <si>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</si>
  <si>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</si>
  <si>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</si>
  <si>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</si>
  <si>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</si>
  <si>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</si>
  <si>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</si>
  <si>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</si>
  <si>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</si>
  <si>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</si>
  <si>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</si>
  <si>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</si>
  <si>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</si>
  <si>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</si>
  <si>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</si>
  <si>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</si>
  <si>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</si>
  <si>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</si>
  <si>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</si>
  <si>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</si>
  <si>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</si>
  <si>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</si>
  <si>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</si>
  <si>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</si>
  <si>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</si>
  <si>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</si>
  <si>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</si>
  <si>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</si>
  <si>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</si>
  <si>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</si>
  <si>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</si>
  <si>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</si>
  <si>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</si>
  <si>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</si>
  <si>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</si>
  <si>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</si>
  <si>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</si>
  <si>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</si>
  <si>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</si>
  <si>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</si>
  <si>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</si>
  <si>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</si>
  <si>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</si>
  <si>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</si>
  <si>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</si>
  <si>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</si>
  <si>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</si>
  <si>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</si>
  <si>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</si>
  <si>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</si>
  <si>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</si>
  <si>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</si>
  <si>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</si>
  <si>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</si>
  <si>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</si>
  <si>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</si>
  <si>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</si>
  <si>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</si>
  <si>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</si>
  <si>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</si>
  <si>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</si>
  <si>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</si>
  <si>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</si>
  <si>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</si>
  <si>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</si>
  <si>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</si>
  <si>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</si>
  <si>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</si>
  <si>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</si>
  <si>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</si>
  <si>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</si>
  <si>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</si>
  <si>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</si>
  <si>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</si>
  <si>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</si>
  <si>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</si>
  <si>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</si>
  <si>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</si>
  <si>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</si>
  <si>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</si>
  <si>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</si>
  <si>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</si>
  <si>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</si>
  <si>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</si>
  <si>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</si>
  <si>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</si>
  <si>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</si>
  <si>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</si>
  <si>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</si>
  <si>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</si>
  <si>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</si>
  <si>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</si>
  <si>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</si>
  <si>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</si>
  <si>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</si>
  <si>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</si>
  <si>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</si>
  <si>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</si>
  <si>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</si>
  <si>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</si>
  <si>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</si>
  <si>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</si>
  <si>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</si>
  <si>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</si>
  <si>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</si>
  <si>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</si>
  <si>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</si>
  <si>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</si>
  <si>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</si>
  <si>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</si>
  <si>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</si>
  <si>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</si>
  <si>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</si>
  <si>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</si>
  <si>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</si>
  <si>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</si>
  <si>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</si>
  <si>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</si>
  <si>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</si>
  <si>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</si>
  <si>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</si>
  <si>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</si>
  <si>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</si>
  <si>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</si>
  <si>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</si>
  <si>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</si>
  <si>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</si>
  <si>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</si>
  <si>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</si>
  <si>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</si>
  <si>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</si>
  <si>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</si>
  <si>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</si>
  <si>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</si>
  <si>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</si>
  <si>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</si>
  <si>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</si>
  <si>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</si>
  <si>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</si>
  <si>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</si>
  <si>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</si>
  <si>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</si>
  <si>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</si>
  <si>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</si>
  <si>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</si>
  <si>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</si>
  <si>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</si>
  <si>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</si>
  <si>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</si>
  <si>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</si>
  <si>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</si>
  <si>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</si>
  <si>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</si>
  <si>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</si>
  <si>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</si>
  <si>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</si>
  <si>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</si>
  <si>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</si>
  <si>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</si>
  <si>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</si>
  <si>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</si>
  <si>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</si>
  <si>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</si>
  <si>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</si>
  <si>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</si>
  <si>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</si>
  <si>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</si>
  <si>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</si>
  <si>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</si>
  <si>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</si>
  <si>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</si>
  <si>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</si>
  <si>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</si>
  <si>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</si>
  <si>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</si>
  <si>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</si>
  <si>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</si>
  <si>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</si>
  <si>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</si>
  <si>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</si>
  <si>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</si>
  <si>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</si>
  <si>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</si>
  <si>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</si>
  <si>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</si>
  <si>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</si>
  <si>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</si>
  <si>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</si>
  <si>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</si>
  <si>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</si>
  <si>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</si>
  <si>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</si>
  <si>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</si>
  <si>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</si>
  <si>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</si>
  <si>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</si>
  <si>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</si>
  <si>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</si>
  <si>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</si>
  <si>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</si>
  <si>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</si>
  <si>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</si>
  <si>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</si>
  <si>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</si>
  <si>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</si>
  <si>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</si>
  <si>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</si>
  <si>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</si>
  <si>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</si>
  <si>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</si>
  <si>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</si>
  <si>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</si>
  <si>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</si>
  <si>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</si>
  <si>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</si>
  <si>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</si>
  <si>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</si>
  <si>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</si>
  <si>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</si>
  <si>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</si>
  <si>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</si>
  <si>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</si>
  <si>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</si>
  <si>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</si>
  <si>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</si>
  <si>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</si>
  <si>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</si>
  <si>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</si>
  <si>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</si>
  <si>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</si>
  <si>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</si>
  <si>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</si>
  <si>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</si>
  <si>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</si>
  <si>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</si>
  <si>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</si>
  <si>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</si>
  <si>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</si>
  <si>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</si>
  <si>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</si>
  <si>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</si>
  <si>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</si>
  <si>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</si>
  <si>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</si>
  <si>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</si>
  <si>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</si>
  <si>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</si>
  <si>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</si>
  <si>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</si>
  <si>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</si>
  <si>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</si>
  <si>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</si>
  <si>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</si>
  <si>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</si>
  <si>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</si>
  <si>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</si>
  <si>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</si>
  <si>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</si>
  <si>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</si>
  <si>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</si>
  <si>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</si>
  <si>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</si>
  <si>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</si>
  <si>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</si>
  <si>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</si>
  <si>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</si>
  <si>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</si>
  <si>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</si>
  <si>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</si>
  <si>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</si>
  <si>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</si>
  <si>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</si>
  <si>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</si>
  <si>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</si>
  <si>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</si>
  <si>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</si>
  <si>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</si>
  <si>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</si>
  <si>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</si>
  <si>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</si>
  <si>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</si>
  <si>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</si>
  <si>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</si>
  <si>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</si>
  <si>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</si>
  <si>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</si>
  <si>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</si>
  <si>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</si>
  <si>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</si>
  <si>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</si>
  <si>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</si>
  <si>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</si>
  <si>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</si>
  <si>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</si>
  <si>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</si>
  <si>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</si>
  <si>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</si>
  <si>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</si>
  <si>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</si>
  <si>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</si>
  <si>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</si>
  <si>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</si>
  <si>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</si>
  <si>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</si>
  <si>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</si>
  <si>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</si>
  <si>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</si>
  <si>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</si>
  <si>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</si>
  <si>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</si>
  <si>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</si>
  <si>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</si>
  <si>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</si>
  <si>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</si>
  <si>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</si>
  <si>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</si>
  <si>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</si>
  <si>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</si>
  <si>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</si>
  <si>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</si>
  <si>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</si>
  <si>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</si>
  <si>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</si>
  <si>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</si>
  <si>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</si>
  <si>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</si>
  <si>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</si>
  <si>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</si>
  <si>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</si>
  <si>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</si>
  <si>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</si>
  <si>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</si>
  <si>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</si>
  <si>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</si>
  <si>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</si>
  <si>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</si>
  <si>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</si>
  <si>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</si>
  <si>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</si>
  <si>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</si>
  <si>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</si>
  <si>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</si>
  <si>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</si>
  <si>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</si>
  <si>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</si>
  <si>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</si>
  <si>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</si>
  <si>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</si>
  <si>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</si>
  <si>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</si>
  <si>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</si>
  <si>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</si>
  <si>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</si>
  <si>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</si>
  <si>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</si>
  <si>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</si>
  <si>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</si>
  <si>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</si>
  <si>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</si>
  <si>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</si>
  <si>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</si>
  <si>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</si>
  <si>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</si>
  <si>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</si>
  <si>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</si>
  <si>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</si>
  <si>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</si>
  <si>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</si>
  <si>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</si>
  <si>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</si>
  <si>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</si>
  <si>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</si>
  <si>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</si>
  <si>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</si>
  <si>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</si>
  <si>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</si>
  <si>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</si>
  <si>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</si>
  <si>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</si>
  <si>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</si>
  <si>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</si>
  <si>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</si>
  <si>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</si>
  <si>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</si>
  <si>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</si>
  <si>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</si>
  <si>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</si>
  <si>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</si>
  <si>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</si>
  <si>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</si>
  <si>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</si>
  <si>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</si>
  <si>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</si>
  <si>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</si>
  <si>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</si>
  <si>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</si>
  <si>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</si>
  <si>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</si>
  <si>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</si>
  <si>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</si>
  <si>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</si>
  <si>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</si>
  <si>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</si>
  <si>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</si>
  <si>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</si>
  <si>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</si>
  <si>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</si>
  <si>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</si>
  <si>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</si>
  <si>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</si>
  <si>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</si>
  <si>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</si>
  <si>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</si>
  <si>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</si>
  <si>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</si>
  <si>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</si>
  <si>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</si>
  <si>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</si>
  <si>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</si>
  <si>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</si>
  <si>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</si>
  <si>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</si>
  <si>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</si>
  <si>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</si>
  <si>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</si>
  <si>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</si>
  <si>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</si>
  <si>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</si>
  <si>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</si>
  <si>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</si>
  <si>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</si>
  <si>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</si>
  <si>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</si>
  <si>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</si>
  <si>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</si>
  <si>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</si>
  <si>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</si>
  <si>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</si>
  <si>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</si>
  <si>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</si>
  <si>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</si>
  <si>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</si>
  <si>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</si>
  <si>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</si>
  <si>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</si>
  <si>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</si>
  <si>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</si>
  <si>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</si>
  <si>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</si>
  <si>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</si>
  <si>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</si>
  <si>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</si>
  <si>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</si>
  <si>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</si>
  <si>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</si>
  <si>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</si>
  <si>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</si>
  <si>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</si>
  <si>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</si>
  <si>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</si>
  <si>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</si>
  <si>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</si>
  <si>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</si>
  <si>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</si>
  <si>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</si>
  <si>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</si>
  <si>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</si>
  <si>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</si>
  <si>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</si>
  <si>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</si>
  <si>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</si>
  <si>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</si>
  <si>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</si>
  <si>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</si>
  <si>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</si>
  <si>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</si>
  <si>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</si>
  <si>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</si>
  <si>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</si>
  <si>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</si>
  <si>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</si>
  <si>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</si>
  <si>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</si>
  <si>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</si>
  <si>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</si>
  <si>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</si>
  <si>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</si>
  <si>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</si>
  <si>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</si>
  <si>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</si>
  <si>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</si>
  <si>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</si>
  <si>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</si>
  <si>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</si>
  <si>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</si>
  <si>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</si>
  <si>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</si>
  <si>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</si>
  <si>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</si>
  <si>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</si>
  <si>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</si>
  <si>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</si>
  <si>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</si>
  <si>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</si>
  <si>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</si>
  <si>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</si>
  <si>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</si>
  <si>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</si>
  <si>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</si>
  <si>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</si>
  <si>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</si>
  <si>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</si>
  <si>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</si>
  <si>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</si>
  <si>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</si>
  <si>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</si>
  <si>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</si>
  <si>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</si>
  <si>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</si>
  <si>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</si>
  <si>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</si>
  <si>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</si>
  <si>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</si>
  <si>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</si>
  <si>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</si>
  <si>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</si>
  <si>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</si>
  <si>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</si>
  <si>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</si>
  <si>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</si>
  <si>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</si>
  <si>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</si>
  <si>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</si>
  <si>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</si>
  <si>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</si>
  <si>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</si>
  <si>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</si>
  <si>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</si>
  <si>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</si>
  <si>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</si>
  <si>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</si>
  <si>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</si>
  <si>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</si>
  <si>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</si>
  <si>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</si>
  <si>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</si>
  <si>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</si>
  <si>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</si>
  <si>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</si>
  <si>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</si>
  <si>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</si>
  <si>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</si>
  <si>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</si>
  <si>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</si>
  <si>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</si>
  <si>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</si>
  <si>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</si>
  <si>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</si>
  <si>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</si>
  <si>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</si>
  <si>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</si>
  <si>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</si>
  <si>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</si>
  <si>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</si>
  <si>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</si>
  <si>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</si>
  <si>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</si>
  <si>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</si>
  <si>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</si>
  <si>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</si>
  <si>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</si>
  <si>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</si>
  <si>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</si>
  <si>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</si>
  <si>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</si>
  <si>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</si>
  <si>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</si>
  <si>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</si>
  <si>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</si>
  <si>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</si>
  <si>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</si>
  <si>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</si>
  <si>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</si>
  <si>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</si>
  <si>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</si>
  <si>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</si>
  <si>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</si>
  <si>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</si>
  <si>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</si>
  <si>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</si>
  <si>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</si>
  <si>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</si>
  <si>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</si>
  <si>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</si>
  <si>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</si>
  <si>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</si>
  <si>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</si>
  <si>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</si>
  <si>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</si>
  <si>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</si>
  <si>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</si>
  <si>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</si>
  <si>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</si>
  <si>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</si>
  <si>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</si>
  <si>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</si>
  <si>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</si>
  <si>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</si>
  <si>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</si>
  <si>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</si>
  <si>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</si>
  <si>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</si>
  <si>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</si>
  <si>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</si>
  <si>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</si>
  <si>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</si>
  <si>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</si>
  <si>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</si>
  <si>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</si>
  <si>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</si>
  <si>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</si>
  <si>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</si>
  <si>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</si>
  <si>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</si>
  <si>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</si>
  <si>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</si>
  <si>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</si>
  <si>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</si>
  <si>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</si>
  <si>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</si>
  <si>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</si>
  <si>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</si>
  <si>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</si>
  <si>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</si>
  <si>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</si>
  <si>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</si>
  <si>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</si>
  <si>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</si>
  <si>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</si>
  <si>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</si>
  <si>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</si>
  <si>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</si>
  <si>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</si>
  <si>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</si>
  <si>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</si>
  <si>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</si>
  <si>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</si>
  <si>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</si>
  <si>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</si>
  <si>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</si>
  <si>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</si>
  <si>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</si>
  <si>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</si>
  <si>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</si>
  <si>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</si>
  <si>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</si>
  <si>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</si>
  <si>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</si>
  <si>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</si>
  <si>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</si>
  <si>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</si>
  <si>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</si>
  <si>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</si>
  <si>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</si>
  <si>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</si>
  <si>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</si>
  <si>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</si>
  <si>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</si>
  <si>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</si>
  <si>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</si>
  <si>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</si>
  <si>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</si>
  <si>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</si>
  <si>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</si>
  <si>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</si>
  <si>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</si>
  <si>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</si>
  <si>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</si>
  <si>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</si>
  <si>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</si>
  <si>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</si>
  <si>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</si>
  <si>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</si>
  <si>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</si>
  <si>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</si>
  <si>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</si>
  <si>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</si>
  <si>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</si>
  <si>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</si>
  <si>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</si>
  <si>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</si>
  <si>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</si>
  <si>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</si>
  <si>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</si>
  <si>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</si>
  <si>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</si>
  <si>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</si>
  <si>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</si>
  <si>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</si>
  <si>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</si>
  <si>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</si>
  <si>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</si>
  <si>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</si>
  <si>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</si>
  <si>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</si>
  <si>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</si>
  <si>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</si>
  <si>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</si>
  <si>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</si>
  <si>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</si>
  <si>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</si>
  <si>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</si>
  <si>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</si>
  <si>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</si>
  <si>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</si>
  <si>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</si>
  <si>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</si>
  <si>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</si>
  <si>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</si>
  <si>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</si>
  <si>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</si>
  <si>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</si>
  <si>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</si>
  <si>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</si>
  <si>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</si>
  <si>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</si>
  <si>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</si>
  <si>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</si>
  <si>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</si>
  <si>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</si>
  <si>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</si>
  <si>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</si>
  <si>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</si>
  <si>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</si>
  <si>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</si>
  <si>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</si>
  <si>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</si>
  <si>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</si>
  <si>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</si>
  <si>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</si>
  <si>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</si>
  <si>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</si>
  <si>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</si>
  <si>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</si>
  <si>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</si>
  <si>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</si>
  <si>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</si>
  <si>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</si>
  <si>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</si>
  <si>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</si>
  <si>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</si>
  <si>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</si>
  <si>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</si>
  <si>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</si>
  <si>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</si>
  <si>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</si>
  <si>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</si>
  <si>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</si>
  <si>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</si>
  <si>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</si>
  <si>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</si>
  <si>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</si>
  <si>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</si>
  <si>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</si>
  <si>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</si>
  <si>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</si>
  <si>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</si>
  <si>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</si>
  <si>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</si>
  <si>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</si>
  <si>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</si>
  <si>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</si>
  <si>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</si>
  <si>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</si>
  <si>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</si>
  <si>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</si>
  <si>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</si>
  <si>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</si>
  <si>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</si>
  <si>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</si>
  <si>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</si>
  <si>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</si>
  <si>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</si>
  <si>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</si>
  <si>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</si>
  <si>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</si>
  <si>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</si>
  <si>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</si>
  <si>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</si>
  <si>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</si>
  <si>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</si>
  <si>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</si>
  <si>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</si>
  <si>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</si>
  <si>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</si>
  <si>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</si>
  <si>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</si>
  <si>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</si>
  <si>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</si>
  <si>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</si>
  <si>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</si>
  <si>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</si>
  <si>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</si>
  <si>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</si>
  <si>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</si>
  <si>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</si>
  <si>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</si>
  <si>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</si>
  <si>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</si>
  <si>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</si>
  <si>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</si>
  <si>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</si>
  <si>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</si>
  <si>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</si>
  <si>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</si>
  <si>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</si>
  <si>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</si>
  <si>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</si>
  <si>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</si>
  <si>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</si>
  <si>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</si>
  <si>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</si>
  <si>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</si>
  <si>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</si>
  <si>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</si>
  <si>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</si>
  <si>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</si>
  <si>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</si>
  <si>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</si>
  <si>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</si>
  <si>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</si>
  <si>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</si>
  <si>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</si>
  <si>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</si>
  <si>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</si>
  <si>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</si>
  <si>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</si>
  <si>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</si>
  <si>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</si>
  <si>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</si>
  <si>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</si>
  <si>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</si>
  <si>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</si>
  <si>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</si>
  <si>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</si>
  <si>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</si>
  <si>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</si>
  <si>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</si>
  <si>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</si>
  <si>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</si>
  <si>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</si>
  <si>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</si>
  <si>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</si>
  <si>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</si>
  <si>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</si>
  <si>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</si>
  <si>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</si>
  <si>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</si>
  <si>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</si>
  <si>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</si>
  <si>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</si>
  <si>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</si>
  <si>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</si>
  <si>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</si>
  <si>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</si>
  <si>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</si>
  <si>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</si>
  <si>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</si>
  <si>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</si>
  <si>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</si>
  <si>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</si>
  <si>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</si>
  <si>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</si>
  <si>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</si>
  <si>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</si>
  <si>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</si>
  <si>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</si>
  <si>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</si>
  <si>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</si>
  <si>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</si>
  <si>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</si>
  <si>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</si>
  <si>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</si>
  <si>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</si>
  <si>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</si>
  <si>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</si>
  <si>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</si>
  <si>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</si>
  <si>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</si>
  <si>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</si>
  <si>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</si>
  <si>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</si>
  <si>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</si>
  <si>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</si>
  <si>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</si>
  <si>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</si>
  <si>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</si>
  <si>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</si>
  <si>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</si>
  <si>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</si>
  <si>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</si>
  <si>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</si>
  <si>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</si>
  <si>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</si>
  <si>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</si>
  <si>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</si>
  <si>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</si>
  <si>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</si>
  <si>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</si>
  <si>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</si>
  <si>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</si>
  <si>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</si>
  <si>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</si>
  <si>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</si>
  <si>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</si>
  <si>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</si>
  <si>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</si>
  <si>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</si>
  <si>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</si>
  <si>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</si>
  <si>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</si>
  <si>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</si>
  <si>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</si>
  <si>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</si>
  <si>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</si>
  <si>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</si>
  <si>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</si>
  <si>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</si>
  <si>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</si>
  <si>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</si>
  <si>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</si>
  <si>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</si>
  <si>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</si>
  <si>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</si>
  <si>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</si>
  <si>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</si>
  <si>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</si>
  <si>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</si>
  <si>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</si>
  <si>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</si>
  <si>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</si>
  <si>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</si>
  <si>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</si>
  <si>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</si>
  <si>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</si>
  <si>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</si>
  <si>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</si>
  <si>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</si>
  <si>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</si>
  <si>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</si>
  <si>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</si>
  <si>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</si>
  <si>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</si>
  <si>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</si>
  <si>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</si>
  <si>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</si>
  <si>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</si>
  <si>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</si>
  <si>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</si>
  <si>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</si>
  <si>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</si>
  <si>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</si>
  <si>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</si>
  <si>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</si>
  <si>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</si>
  <si>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</si>
  <si>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</si>
  <si>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</si>
  <si>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</si>
  <si>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</si>
  <si>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</si>
  <si>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</si>
  <si>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</si>
  <si>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</si>
  <si>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</si>
  <si>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</si>
  <si>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</si>
  <si>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</si>
  <si>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</si>
  <si>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</si>
  <si>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</si>
  <si>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</si>
  <si>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</si>
  <si>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</si>
  <si>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</si>
  <si>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</si>
  <si>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</si>
  <si>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</si>
  <si>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</si>
  <si>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</si>
  <si>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</si>
  <si>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</si>
  <si>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</si>
  <si>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</si>
  <si>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</si>
  <si>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</si>
  <si>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</si>
  <si>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</si>
  <si>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</si>
  <si>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</si>
  <si>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</si>
  <si>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</si>
  <si>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</si>
  <si>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</si>
  <si>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</si>
  <si>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</si>
  <si>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</si>
  <si>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</si>
  <si>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</si>
  <si>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</si>
  <si>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</si>
  <si>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</si>
  <si>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</si>
  <si>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</si>
  <si>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</si>
  <si>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</si>
  <si>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</si>
  <si>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</si>
  <si>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</si>
  <si>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</si>
  <si>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</si>
  <si>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</si>
  <si>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</si>
  <si>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</si>
  <si>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</si>
  <si>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</si>
  <si>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</si>
  <si>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</si>
  <si>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</si>
  <si>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</si>
  <si>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</si>
  <si>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</si>
  <si>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</si>
  <si>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</si>
  <si>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</si>
  <si>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</si>
  <si>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</si>
  <si>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</si>
  <si>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</si>
  <si>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</si>
  <si>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</si>
  <si>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</si>
  <si>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</si>
  <si>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</si>
  <si>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</si>
  <si>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</si>
  <si>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</si>
  <si>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</si>
  <si>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</si>
  <si>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</si>
  <si>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</si>
  <si>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</si>
  <si>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</si>
  <si>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</si>
  <si>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</si>
  <si>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</si>
  <si>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</si>
  <si>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</si>
  <si>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</si>
  <si>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</si>
  <si>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</si>
  <si>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</si>
  <si>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</si>
  <si>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</si>
  <si>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</si>
  <si>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</si>
  <si>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</si>
  <si>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</si>
  <si>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</si>
  <si>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</si>
  <si>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</si>
  <si>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</si>
  <si>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</si>
  <si>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</si>
  <si>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</si>
  <si>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</si>
  <si>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</si>
  <si>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</si>
  <si>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</si>
  <si>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</si>
  <si>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</si>
  <si>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</si>
  <si>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</si>
  <si>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</si>
  <si>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</si>
  <si>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</si>
  <si>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</si>
  <si>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</si>
  <si>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</si>
  <si>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</si>
  <si>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</si>
  <si>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</si>
  <si>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</si>
  <si>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</si>
  <si>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</si>
  <si>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</si>
  <si>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</si>
  <si>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</si>
  <si>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</si>
  <si>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</si>
  <si>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</si>
  <si>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</si>
  <si>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</si>
  <si>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</si>
  <si>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</si>
  <si>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</si>
  <si>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</si>
  <si>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</si>
  <si>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</si>
  <si>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</si>
  <si>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</si>
  <si>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</si>
  <si>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</si>
  <si>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</si>
  <si>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</si>
  <si>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</si>
  <si>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</si>
  <si>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</si>
  <si>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</si>
  <si>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</si>
  <si>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</si>
  <si>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</si>
  <si>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</si>
  <si>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</si>
  <si>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</si>
  <si>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</si>
  <si>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</si>
  <si>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</si>
  <si>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</si>
  <si>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</si>
  <si>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</si>
  <si>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</si>
  <si>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</si>
  <si>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</si>
  <si>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</si>
  <si>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</si>
  <si>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</si>
  <si>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</si>
  <si>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</si>
  <si>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</si>
  <si>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</si>
  <si>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</si>
  <si>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</si>
  <si>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</si>
  <si>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</si>
  <si>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</si>
  <si>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</si>
  <si>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</si>
  <si>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</si>
  <si>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</si>
  <si>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</si>
  <si>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</si>
  <si>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</si>
  <si>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</si>
  <si>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</si>
  <si>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</si>
  <si>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</si>
  <si>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</si>
  <si>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</si>
  <si>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</si>
  <si>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</si>
  <si>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</si>
  <si>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</si>
  <si>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</si>
  <si>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</si>
  <si>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</si>
  <si>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</si>
  <si>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</si>
  <si>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</si>
  <si>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</si>
  <si>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</si>
  <si>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</si>
  <si>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</si>
  <si>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</si>
  <si>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</si>
  <si>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</si>
  <si>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</si>
  <si>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</si>
  <si>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</si>
  <si>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</si>
  <si>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</si>
  <si>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</si>
  <si>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</si>
  <si>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</si>
  <si>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</si>
  <si>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</si>
  <si>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</si>
  <si>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</si>
  <si>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</si>
  <si>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</si>
  <si>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</si>
  <si>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</si>
  <si>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</si>
  <si>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</si>
  <si>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</si>
  <si>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</si>
  <si>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</si>
  <si>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</si>
  <si>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</si>
  <si>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</si>
  <si>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</si>
  <si>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</si>
  <si>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</si>
  <si>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</si>
  <si>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</si>
  <si>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</si>
  <si>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</si>
  <si>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</si>
  <si>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</si>
  <si>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</si>
  <si>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</si>
  <si>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</si>
  <si>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</si>
  <si>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</si>
  <si>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</si>
  <si>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</si>
  <si>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</si>
  <si>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</si>
  <si>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</si>
  <si>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</si>
  <si>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</si>
  <si>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</si>
  <si>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</si>
  <si>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</si>
  <si>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</si>
  <si>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</si>
  <si>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</si>
  <si>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</si>
  <si>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</si>
  <si>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</si>
  <si>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</si>
  <si>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</si>
  <si>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</si>
  <si>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</si>
  <si>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</si>
  <si>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</si>
  <si>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</si>
  <si>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</si>
  <si>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</si>
  <si>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</si>
  <si>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</si>
  <si>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</si>
  <si>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</si>
  <si>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</si>
  <si>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</si>
  <si>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</si>
  <si>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</si>
  <si>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</si>
  <si>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</si>
  <si>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</si>
  <si>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</si>
  <si>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</si>
  <si>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</si>
  <si>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</si>
  <si>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</si>
  <si>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</si>
  <si>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</si>
  <si>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</si>
  <si>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</si>
  <si>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</si>
  <si>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</si>
  <si>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</si>
  <si>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</si>
  <si>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</si>
  <si>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</si>
  <si>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</si>
  <si>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</si>
  <si>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</si>
  <si>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</si>
  <si>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</si>
  <si>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</si>
  <si>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</si>
  <si>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</si>
  <si>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</si>
  <si>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</si>
  <si>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</si>
  <si>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</si>
  <si>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</si>
  <si>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</si>
  <si>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</si>
  <si>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</si>
  <si>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</si>
  <si>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</si>
  <si>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</si>
  <si>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</si>
  <si>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</si>
  <si>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</si>
  <si>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</si>
  <si>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</si>
  <si>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</si>
  <si>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</si>
  <si>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</si>
  <si>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</si>
  <si>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</si>
  <si>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</si>
  <si>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</si>
  <si>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</si>
  <si>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</si>
  <si>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</si>
  <si>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</si>
  <si>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</si>
  <si>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</si>
  <si>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</si>
  <si>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</si>
  <si>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</si>
  <si>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</si>
  <si>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</si>
  <si>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</si>
  <si>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</si>
  <si>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</si>
  <si>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</si>
  <si>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</si>
  <si>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</si>
  <si>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</si>
  <si>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</si>
  <si>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</si>
  <si>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</si>
  <si>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</si>
  <si>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</si>
  <si>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</si>
  <si>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</si>
  <si>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</si>
  <si>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</si>
  <si>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</si>
  <si>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</si>
  <si>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</si>
  <si>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</si>
  <si>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</si>
  <si>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</si>
  <si>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</si>
  <si>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</si>
  <si>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</si>
  <si>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</si>
  <si>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</si>
  <si>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</si>
  <si>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</si>
  <si>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</si>
  <si>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</si>
  <si>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</si>
  <si>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</si>
  <si>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</si>
  <si>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</si>
  <si>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</si>
  <si>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</si>
  <si>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</si>
  <si>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</si>
  <si>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</si>
  <si>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</si>
  <si>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</si>
  <si>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</si>
  <si>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</si>
  <si>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</si>
  <si>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</si>
  <si>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</si>
  <si>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</si>
  <si>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</si>
  <si>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</si>
  <si>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</si>
  <si>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</si>
  <si>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</si>
  <si>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</si>
  <si>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</si>
  <si>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</si>
  <si>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</si>
  <si>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</si>
  <si>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</si>
  <si>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</si>
  <si>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</si>
  <si>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</si>
  <si>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</si>
  <si>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</si>
  <si>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</si>
  <si>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</si>
  <si>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</si>
  <si>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</si>
  <si>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</si>
  <si>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</si>
  <si>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</si>
  <si>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</si>
  <si>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</si>
  <si>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</si>
  <si>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</si>
  <si>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</si>
  <si>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</si>
  <si>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</si>
  <si>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</si>
  <si>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</si>
  <si>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</si>
  <si>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</si>
  <si>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</si>
  <si>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</si>
  <si>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</si>
  <si>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</si>
  <si>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</si>
  <si>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</si>
  <si>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</si>
  <si>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</si>
  <si>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</si>
  <si>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</si>
  <si>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</si>
  <si>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</si>
  <si>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</si>
  <si>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</si>
  <si>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</si>
  <si>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</si>
  <si>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</si>
  <si>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</si>
  <si>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</si>
  <si>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</si>
  <si>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</si>
  <si>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</si>
  <si>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</si>
  <si>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</si>
  <si>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</si>
  <si>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</si>
  <si>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</si>
  <si>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</si>
  <si>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</si>
  <si>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</si>
  <si>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</si>
  <si>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</si>
  <si>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</si>
  <si>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</si>
  <si>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</si>
  <si>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</si>
  <si>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</si>
  <si>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</si>
  <si>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</si>
  <si>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</si>
  <si>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</si>
  <si>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</si>
  <si>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</si>
  <si>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</si>
  <si>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</si>
  <si>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</si>
  <si>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</si>
  <si>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</si>
  <si>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</si>
  <si>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</si>
  <si>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</si>
  <si>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</si>
  <si>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</si>
  <si>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</si>
  <si>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</si>
  <si>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</si>
  <si>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</si>
  <si>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</si>
  <si>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</si>
  <si>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</si>
  <si>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</si>
  <si>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</si>
  <si>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</si>
  <si>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</si>
  <si>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</si>
  <si>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</si>
  <si>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</si>
  <si>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</si>
  <si>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</si>
  <si>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</si>
  <si>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</si>
  <si>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</si>
  <si>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</si>
  <si>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</si>
  <si>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</si>
  <si>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</si>
  <si>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</si>
  <si>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</si>
  <si>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</si>
  <si>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</si>
  <si>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</si>
  <si>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</si>
  <si>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</si>
  <si>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</si>
  <si>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</si>
  <si>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</si>
  <si>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</si>
  <si>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</si>
  <si>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</si>
  <si>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</si>
  <si>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</si>
  <si>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</si>
  <si>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</si>
  <si>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</si>
  <si>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</si>
  <si>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</si>
  <si>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</si>
  <si>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</si>
  <si>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</si>
  <si>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</si>
  <si>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</si>
  <si>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</si>
  <si>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</si>
  <si>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</si>
  <si>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</si>
  <si>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</si>
  <si>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</si>
  <si>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</si>
  <si>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</si>
  <si>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</si>
  <si>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</si>
  <si>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</si>
  <si>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</si>
  <si>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</si>
  <si>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</si>
  <si>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</si>
  <si>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</si>
  <si>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</si>
  <si>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</si>
  <si>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</si>
  <si>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</si>
  <si>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</si>
  <si>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</si>
  <si>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</si>
  <si>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</si>
  <si>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</si>
  <si>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</si>
  <si>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</si>
  <si>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</si>
  <si>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</si>
  <si>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</si>
  <si>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</si>
  <si>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</si>
  <si>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</si>
  <si>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</si>
  <si>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</si>
  <si>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</si>
  <si>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</si>
  <si>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</si>
  <si>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</si>
  <si>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</si>
  <si>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</si>
  <si>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</si>
  <si>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</si>
  <si>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</si>
  <si>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</si>
  <si>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</si>
  <si>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</si>
  <si>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</si>
  <si>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</si>
  <si>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</si>
  <si>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</si>
  <si>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</si>
  <si>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</si>
  <si>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</si>
  <si>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</si>
  <si>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</si>
  <si>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</si>
  <si>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</si>
  <si>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</si>
  <si>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</si>
  <si>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</si>
  <si>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</si>
  <si>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</si>
  <si>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</si>
  <si>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</si>
  <si>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</si>
  <si>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</si>
  <si>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</si>
  <si>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</si>
  <si>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</si>
  <si>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</si>
  <si>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</si>
  <si>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</si>
  <si>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</si>
  <si>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</si>
  <si>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</si>
  <si>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</si>
  <si>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</si>
  <si>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</si>
  <si>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</si>
  <si>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</si>
  <si>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</si>
  <si>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</si>
  <si>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</si>
  <si>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</si>
  <si>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</si>
  <si>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</si>
  <si>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</si>
  <si>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</si>
  <si>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</si>
  <si>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</si>
  <si>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</si>
  <si>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</si>
  <si>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</si>
  <si>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</si>
  <si>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</si>
  <si>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</si>
  <si>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</si>
  <si>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</si>
  <si>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</si>
  <si>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</si>
  <si>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</si>
  <si>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</si>
  <si>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</si>
  <si>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</si>
  <si>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</si>
  <si>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</si>
  <si>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</si>
  <si>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</si>
  <si>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</si>
  <si>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</si>
  <si>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</si>
  <si>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</si>
  <si>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</si>
  <si>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</si>
  <si>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</si>
  <si>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</si>
  <si>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</si>
  <si>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</si>
  <si>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</si>
  <si>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</si>
  <si>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</si>
  <si>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</si>
  <si>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</si>
  <si>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</si>
  <si>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</si>
  <si>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</si>
  <si>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</si>
  <si>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</si>
  <si>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</si>
  <si>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</si>
  <si>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</si>
  <si>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</si>
  <si>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</si>
  <si>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</si>
  <si>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</si>
  <si>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</si>
  <si>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</si>
  <si>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</si>
  <si>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</si>
  <si>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</si>
  <si>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</si>
  <si>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</si>
  <si>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</si>
  <si>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</si>
  <si>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</si>
  <si>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</si>
  <si>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</si>
  <si>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</si>
  <si>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</si>
  <si>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</si>
  <si>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</si>
  <si>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</si>
  <si>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</si>
  <si>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</si>
  <si>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</si>
  <si>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</si>
  <si>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</si>
  <si>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</si>
  <si>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</si>
  <si>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</si>
  <si>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</si>
  <si>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</si>
  <si>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</si>
  <si>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</si>
  <si>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</si>
  <si>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</si>
  <si>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</si>
  <si>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</si>
  <si>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</si>
  <si>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</si>
  <si>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</si>
  <si>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</si>
  <si>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</si>
  <si>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</si>
  <si>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</si>
  <si>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</si>
  <si>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</si>
  <si>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</si>
  <si>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</si>
  <si>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</si>
  <si>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</si>
  <si>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</si>
  <si>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</si>
  <si>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</si>
  <si>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</si>
  <si>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</si>
  <si>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</si>
  <si>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</si>
  <si>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</si>
  <si>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</si>
  <si>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</si>
  <si>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</si>
  <si>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</si>
  <si>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</si>
  <si>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</si>
  <si>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</si>
  <si>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</si>
  <si>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</si>
  <si>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</si>
  <si>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</si>
  <si>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</si>
  <si>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</si>
  <si>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</si>
  <si>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</si>
  <si>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</si>
  <si>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</si>
  <si>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</si>
  <si>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</si>
  <si>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</si>
  <si>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</si>
  <si>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</si>
  <si>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</si>
  <si>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</si>
  <si>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</si>
  <si>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</si>
  <si>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</si>
  <si>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</si>
  <si>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</si>
  <si>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</si>
  <si>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</si>
  <si>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</si>
  <si>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</si>
  <si>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</si>
  <si>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</si>
  <si>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</si>
  <si>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</si>
  <si>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</si>
  <si>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</si>
  <si>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</si>
  <si>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</si>
  <si>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</si>
  <si>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</si>
  <si>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</si>
  <si>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</si>
  <si>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</si>
  <si>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</si>
  <si>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</si>
  <si>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</si>
  <si>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</si>
  <si>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</si>
  <si>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</si>
  <si>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</si>
  <si>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</si>
  <si>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</si>
  <si>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</si>
  <si>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</si>
  <si>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</si>
  <si>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</si>
  <si>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</si>
  <si>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</si>
  <si>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</si>
  <si>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</si>
  <si>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</si>
  <si>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</si>
  <si>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</si>
  <si>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</si>
  <si>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</si>
  <si>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</si>
  <si>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</si>
  <si>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</si>
  <si>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</si>
  <si>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</si>
  <si>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</si>
  <si>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</si>
  <si>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</si>
  <si>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</si>
  <si>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</si>
  <si>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</si>
  <si>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</si>
  <si>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</si>
  <si>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</si>
  <si>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</si>
  <si>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</si>
  <si>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</si>
  <si>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</si>
  <si>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</si>
  <si>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</si>
  <si>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</si>
  <si>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</si>
  <si>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</si>
  <si>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</si>
  <si>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</si>
  <si>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</si>
  <si>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</si>
  <si>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</si>
  <si>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</si>
  <si>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</si>
  <si>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</si>
  <si>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</si>
  <si>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</si>
  <si>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</si>
  <si>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</si>
  <si>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</si>
  <si>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</si>
  <si>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</si>
  <si>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</si>
  <si>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</si>
  <si>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</si>
  <si>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</si>
  <si>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</si>
  <si>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</si>
  <si>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</si>
  <si>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</si>
  <si>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</si>
  <si>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</si>
  <si>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</si>
  <si>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</si>
  <si>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</si>
  <si>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</si>
  <si>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</si>
  <si>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</si>
  <si>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</si>
  <si>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</si>
  <si>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</si>
  <si>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</si>
  <si>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</si>
  <si>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</si>
  <si>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</si>
  <si>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</si>
  <si>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</si>
  <si>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</si>
  <si>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</si>
  <si>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</si>
  <si>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</si>
  <si>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</si>
  <si>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</si>
  <si>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</si>
  <si>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</si>
  <si>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</si>
  <si>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</si>
  <si>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</si>
  <si>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</si>
  <si>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</si>
  <si>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</si>
  <si>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</si>
  <si>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</si>
  <si>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</si>
  <si>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</si>
  <si>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</si>
  <si>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</si>
  <si>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</si>
  <si>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</si>
  <si>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</si>
  <si>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</si>
  <si>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</si>
  <si>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</si>
  <si>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</si>
  <si>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</si>
  <si>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</si>
  <si>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</si>
  <si>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</si>
  <si>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</si>
  <si>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</si>
  <si>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</si>
  <si>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</si>
  <si>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</si>
  <si>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</si>
  <si>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</si>
  <si>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</si>
  <si>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</si>
  <si>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</si>
  <si>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</si>
  <si>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</si>
  <si>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</si>
  <si>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</si>
  <si>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</si>
  <si>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</si>
  <si>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</si>
  <si>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</si>
  <si>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</si>
  <si>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</si>
  <si>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</si>
  <si>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</si>
  <si>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</si>
  <si>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</si>
  <si>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</si>
  <si>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</si>
  <si>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</si>
  <si>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</si>
  <si>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</si>
  <si>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</si>
  <si>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</si>
  <si>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</si>
  <si>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</si>
  <si>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</si>
  <si>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</si>
  <si>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</si>
  <si>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</si>
  <si>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</si>
  <si>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</si>
  <si>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</si>
  <si>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</si>
  <si>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</si>
  <si>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</si>
  <si>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</si>
  <si>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</si>
  <si>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</si>
  <si>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</si>
  <si>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</si>
  <si>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</si>
  <si>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</si>
  <si>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</si>
  <si>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</si>
  <si>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</si>
  <si>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</si>
  <si>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</si>
  <si>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</si>
  <si>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</si>
  <si>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</si>
  <si>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</si>
  <si>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</si>
  <si>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</si>
  <si>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</si>
  <si>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</si>
  <si>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</si>
  <si>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</si>
  <si>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</si>
  <si>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</si>
  <si>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</si>
  <si>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</si>
  <si>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</si>
  <si>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</si>
  <si>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</si>
  <si>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</si>
  <si>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</si>
  <si>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</si>
  <si>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</si>
  <si>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</si>
  <si>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</si>
  <si>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</si>
  <si>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</si>
  <si>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</si>
  <si>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</si>
  <si>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</si>
  <si>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</si>
  <si>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</si>
  <si>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</si>
  <si>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</si>
  <si>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</si>
  <si>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</si>
  <si>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</si>
  <si>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</si>
  <si>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</si>
  <si>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</si>
  <si>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</si>
  <si>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</si>
  <si>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</si>
  <si>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</si>
  <si>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</si>
  <si>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</si>
  <si>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</si>
  <si>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</si>
  <si>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</si>
  <si>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</si>
  <si>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</si>
  <si>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</si>
  <si>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</si>
  <si>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</si>
  <si>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</si>
  <si>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</si>
  <si>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</si>
  <si>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</si>
  <si>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</si>
  <si>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</si>
  <si>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</si>
  <si>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</si>
  <si>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</si>
  <si>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</si>
  <si>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</si>
  <si>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</si>
  <si>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</si>
  <si>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</si>
  <si>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</si>
  <si>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</si>
  <si>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</si>
  <si>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</si>
  <si>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</si>
  <si>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</si>
  <si>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</si>
  <si>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</si>
  <si>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</si>
  <si>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</si>
  <si>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</si>
  <si>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</si>
  <si>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</si>
  <si>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</si>
  <si>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</si>
  <si>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</si>
  <si>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</si>
  <si>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</si>
  <si>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</si>
  <si>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</si>
  <si>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</si>
  <si>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</si>
  <si>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</si>
  <si>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</si>
  <si>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</si>
  <si>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</si>
  <si>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</si>
  <si>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</si>
  <si>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</si>
  <si>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</si>
  <si>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</si>
  <si>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</si>
  <si>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</si>
  <si>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</si>
  <si>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</si>
  <si>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</si>
  <si>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</si>
  <si>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</si>
  <si>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</si>
  <si>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</si>
  <si>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</si>
  <si>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</si>
  <si>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</si>
  <si>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</si>
  <si>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</si>
  <si>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</si>
  <si>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</si>
  <si>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</si>
  <si>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</si>
  <si>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</si>
  <si>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</si>
  <si>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</si>
  <si>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</si>
  <si>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</si>
  <si>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</si>
  <si>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</si>
  <si>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</si>
  <si>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</si>
  <si>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</si>
  <si>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</si>
  <si>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</si>
  <si>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</si>
  <si>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</si>
  <si>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</si>
  <si>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</si>
  <si>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</si>
  <si>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</si>
  <si>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</si>
  <si>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</si>
  <si>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</si>
  <si>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</si>
  <si>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</si>
  <si>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</si>
  <si>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</si>
  <si>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</si>
  <si>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</si>
  <si>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</si>
  <si>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</si>
  <si>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</si>
  <si>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</si>
  <si>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</si>
  <si>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</si>
  <si>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</si>
  <si>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</si>
  <si>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</si>
  <si>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</si>
  <si>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</si>
  <si>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</si>
  <si>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</si>
  <si>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</si>
  <si>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</si>
  <si>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</si>
  <si>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</si>
  <si>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</si>
  <si>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</si>
  <si>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</si>
  <si>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</si>
  <si>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</si>
  <si>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</si>
  <si>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</si>
  <si>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</si>
  <si>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</si>
  <si>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</si>
  <si>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</si>
  <si>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</si>
  <si>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</si>
  <si>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</si>
  <si>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</si>
  <si>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</si>
  <si>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</si>
  <si>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</si>
  <si>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</si>
  <si>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</si>
  <si>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</si>
  <si>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</si>
  <si>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</si>
  <si>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</si>
  <si>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</si>
  <si>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</si>
  <si>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</si>
  <si>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</si>
  <si>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</si>
  <si>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</si>
  <si>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</si>
  <si>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</si>
  <si>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</si>
  <si>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</si>
  <si>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</si>
  <si>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</si>
  <si>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</si>
  <si>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</si>
  <si>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</si>
  <si>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</si>
  <si>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</si>
  <si>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</si>
  <si>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</si>
  <si>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</si>
  <si>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</si>
  <si>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</si>
  <si>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</si>
  <si>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</si>
  <si>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</si>
  <si>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</si>
  <si>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</si>
  <si>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</si>
  <si>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</si>
  <si>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</si>
  <si>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</si>
  <si>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</si>
  <si>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</si>
  <si>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</si>
  <si>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</si>
  <si>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</si>
  <si>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</si>
  <si>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</si>
  <si>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</si>
  <si>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</si>
  <si>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</si>
  <si>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</si>
  <si>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</si>
  <si>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</si>
  <si>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</si>
  <si>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</si>
  <si>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</si>
  <si>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</si>
  <si>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</si>
  <si>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</si>
  <si>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</si>
  <si>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</si>
  <si>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</si>
  <si>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</si>
  <si>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</si>
  <si>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</si>
  <si>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</si>
  <si>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</si>
  <si>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</si>
  <si>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</si>
  <si>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</si>
  <si>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</si>
  <si>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</si>
  <si>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</si>
  <si>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</si>
  <si>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</si>
  <si>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</si>
  <si>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</si>
  <si>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</si>
  <si>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</si>
  <si>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</si>
  <si>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</si>
  <si>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</si>
  <si>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</si>
  <si>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</si>
  <si>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</si>
  <si>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</si>
  <si>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</si>
  <si>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</si>
  <si>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</si>
  <si>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</si>
  <si>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</si>
  <si>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</si>
  <si>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</si>
  <si>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</si>
  <si>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</si>
  <si>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</si>
  <si>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</si>
  <si>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</si>
  <si>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</si>
  <si>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</si>
  <si>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</si>
  <si>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</si>
  <si>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</si>
  <si>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</si>
  <si>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</si>
  <si>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</si>
  <si>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</si>
  <si>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</si>
  <si>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</si>
  <si>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</si>
  <si>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</si>
  <si>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</si>
  <si>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</si>
  <si>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</si>
  <si>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</si>
  <si>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</si>
  <si>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</si>
  <si>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</si>
  <si>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</si>
  <si>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</si>
  <si>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</si>
  <si>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</si>
  <si>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</si>
  <si>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</si>
  <si>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</si>
  <si>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</si>
  <si>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</si>
  <si>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</si>
  <si>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</si>
  <si>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</si>
  <si>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</si>
  <si>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</si>
  <si>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</si>
  <si>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</si>
  <si>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</si>
  <si>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</si>
  <si>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</si>
  <si>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</si>
  <si>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</si>
  <si>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</si>
  <si>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</si>
  <si>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</si>
  <si>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</si>
  <si>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</si>
  <si>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</si>
  <si>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</si>
  <si>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</si>
  <si>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</si>
  <si>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</si>
  <si>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</si>
  <si>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</si>
  <si>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</si>
  <si>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</si>
  <si>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</si>
  <si>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</si>
  <si>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</si>
  <si>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</si>
  <si>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</si>
  <si>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</si>
  <si>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</si>
  <si>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</si>
  <si>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</si>
  <si>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</si>
  <si>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</si>
  <si>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</si>
  <si>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</si>
  <si>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</si>
  <si>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</si>
  <si>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</si>
  <si>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</si>
  <si>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</si>
  <si>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</si>
  <si>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</si>
  <si>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</si>
  <si>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</si>
  <si>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</si>
  <si>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</si>
  <si>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</si>
  <si>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</si>
  <si>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</si>
  <si>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</si>
  <si>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</si>
  <si>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</si>
  <si>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</si>
  <si>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</si>
  <si>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</si>
  <si>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</si>
  <si>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</si>
  <si>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</si>
  <si>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</si>
  <si>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</si>
  <si>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</si>
  <si>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</si>
  <si>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</si>
  <si>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</si>
  <si>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</si>
  <si>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</si>
  <si>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</si>
  <si>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</si>
  <si>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</si>
  <si>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</si>
  <si>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</si>
  <si>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</si>
  <si>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</si>
  <si>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</si>
  <si>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</si>
  <si>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</si>
  <si>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</si>
  <si>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</si>
  <si>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</si>
  <si>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</si>
  <si>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</si>
  <si>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</si>
  <si>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</si>
  <si>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</si>
  <si>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</si>
  <si>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</si>
  <si>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</si>
  <si>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</si>
  <si>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</si>
  <si>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</si>
  <si>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</si>
  <si>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</si>
  <si>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</si>
  <si>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</si>
  <si>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</si>
  <si>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</si>
  <si>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</si>
  <si>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</si>
  <si>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</si>
  <si>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</si>
  <si>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</si>
  <si>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</si>
  <si>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</si>
  <si>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</si>
  <si>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</si>
  <si>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</si>
  <si>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</si>
  <si>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</si>
  <si>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</si>
  <si>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</si>
  <si>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</si>
  <si>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</si>
  <si>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</si>
  <si>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</si>
  <si>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</si>
  <si>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</si>
  <si>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</si>
  <si>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</si>
  <si>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</si>
  <si>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</si>
  <si>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</si>
  <si>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</si>
  <si>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</si>
  <si>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</si>
  <si>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</si>
  <si>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</si>
  <si>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</si>
  <si>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</si>
  <si>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</si>
  <si>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</si>
  <si>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</si>
  <si>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</si>
  <si>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</si>
  <si>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</si>
  <si>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</si>
  <si>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</si>
  <si>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</si>
  <si>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</si>
  <si>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</si>
  <si>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</si>
  <si>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</si>
  <si>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</si>
  <si>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</si>
  <si>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</si>
  <si>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</si>
  <si>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</si>
  <si>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</si>
  <si>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</si>
  <si>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</si>
  <si>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</si>
  <si>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</si>
  <si>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</si>
  <si>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</si>
  <si>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</si>
  <si>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</si>
  <si>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</si>
  <si>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</si>
  <si>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</si>
  <si>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</si>
  <si>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</si>
  <si>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</si>
  <si>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</si>
  <si>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</si>
  <si>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</si>
  <si>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</si>
  <si>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</si>
  <si>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</si>
  <si>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</si>
  <si>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</si>
  <si>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</si>
  <si>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</si>
  <si>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</si>
  <si>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</si>
  <si>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</si>
  <si>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</si>
  <si>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</si>
  <si>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</si>
  <si>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</si>
  <si>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</si>
  <si>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</si>
  <si>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</si>
  <si>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</si>
  <si>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</si>
  <si>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</si>
  <si>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</si>
  <si>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</si>
  <si>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</si>
  <si>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</si>
  <si>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</si>
  <si>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</si>
  <si>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</si>
  <si>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</si>
  <si>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</si>
  <si>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</si>
  <si>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</si>
  <si>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</si>
  <si>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</si>
  <si>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</si>
  <si>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</si>
  <si>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</si>
  <si>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</si>
  <si>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</si>
  <si>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</si>
  <si>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</si>
  <si>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</si>
  <si>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</si>
  <si>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</si>
  <si>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</si>
  <si>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</si>
  <si>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</si>
  <si>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</si>
  <si>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</si>
  <si>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</si>
  <si>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</si>
  <si>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</si>
  <si>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</si>
  <si>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</si>
  <si>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</si>
  <si>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</si>
  <si>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</si>
  <si>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</si>
  <si>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</si>
  <si>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</si>
  <si>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</si>
  <si>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</si>
  <si>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</si>
  <si>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</si>
  <si>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</si>
  <si>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</si>
  <si>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</si>
  <si>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</si>
  <si>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</si>
  <si>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</si>
  <si>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</si>
  <si>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</si>
  <si>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</si>
  <si>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</si>
  <si>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</si>
  <si>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</si>
  <si>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</si>
  <si>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</si>
  <si>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</si>
  <si>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</si>
  <si>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</si>
  <si>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</si>
  <si>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</si>
  <si>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</si>
  <si>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</si>
  <si>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</si>
  <si>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</si>
  <si>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</si>
  <si>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</si>
  <si>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</si>
  <si>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</si>
  <si>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</si>
  <si>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</si>
  <si>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</si>
  <si>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</si>
  <si>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</si>
  <si>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</si>
  <si>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</si>
  <si>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</si>
  <si>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</si>
  <si>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</si>
  <si>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</si>
  <si>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</si>
  <si>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</si>
  <si>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</si>
  <si>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</si>
  <si>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</si>
  <si>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</si>
  <si>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</si>
  <si>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</si>
  <si>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</si>
  <si>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</si>
  <si>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</si>
  <si>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</si>
  <si>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</si>
  <si>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</si>
  <si>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</si>
  <si>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</si>
  <si>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</si>
  <si>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</si>
  <si>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</si>
  <si>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</si>
  <si>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</si>
  <si>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</si>
  <si>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</si>
  <si>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</si>
  <si>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</si>
  <si>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</si>
  <si>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</si>
  <si>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</si>
  <si>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</si>
  <si>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</si>
  <si>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</si>
  <si>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</si>
  <si>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</si>
  <si>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</si>
  <si>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</si>
  <si>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</si>
  <si>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</si>
  <si>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</si>
  <si>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</si>
  <si>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</si>
  <si>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</si>
  <si>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</si>
  <si>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</si>
  <si>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</si>
  <si>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</si>
  <si>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</si>
  <si>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</si>
  <si>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</si>
  <si>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</si>
  <si>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</si>
  <si>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</si>
  <si>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</si>
  <si>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</si>
  <si>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</si>
  <si>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</si>
  <si>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</si>
  <si>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</si>
  <si>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</si>
  <si>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</si>
  <si>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</si>
  <si>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</si>
  <si>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</si>
  <si>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</si>
  <si>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</si>
  <si>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</si>
  <si>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</si>
  <si>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</si>
  <si>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</si>
  <si>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</si>
  <si>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</si>
  <si>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</si>
  <si>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</si>
  <si>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</si>
  <si>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</si>
  <si>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</si>
  <si>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</si>
  <si>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</si>
  <si>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</si>
  <si>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</si>
  <si>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</si>
  <si>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</si>
  <si>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</si>
  <si>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</si>
  <si>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</si>
  <si>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</si>
  <si>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</si>
  <si>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</si>
  <si>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</si>
  <si>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</si>
  <si>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</si>
  <si>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</si>
  <si>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</si>
  <si>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</si>
  <si>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</si>
  <si>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</si>
  <si>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</si>
  <si>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</si>
  <si>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</si>
  <si>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</si>
  <si>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</si>
  <si>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</si>
  <si>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</si>
  <si>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</si>
  <si>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</si>
  <si>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</si>
  <si>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</si>
  <si>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</si>
  <si>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</si>
  <si>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</si>
  <si>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</si>
  <si>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</si>
  <si>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</si>
  <si>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</si>
  <si>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</si>
  <si>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</si>
  <si>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</si>
  <si>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</si>
  <si>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</si>
  <si>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</si>
  <si>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</si>
  <si>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</si>
  <si>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</si>
  <si>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</si>
  <si>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</si>
  <si>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</si>
  <si>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</si>
  <si>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</si>
  <si>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</si>
  <si>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</si>
  <si>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</si>
  <si>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</si>
  <si>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</si>
  <si>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</si>
  <si>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</si>
  <si>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</si>
  <si>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</si>
  <si>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</si>
  <si>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</si>
  <si>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</si>
  <si>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</si>
  <si>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</si>
  <si>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</si>
  <si>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</si>
  <si>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</si>
  <si>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</si>
  <si>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</si>
  <si>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</si>
  <si>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</si>
  <si>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</si>
  <si>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</si>
  <si>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</si>
  <si>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</si>
  <si>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</si>
  <si>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</si>
  <si>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</si>
  <si>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</si>
  <si>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</si>
  <si>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</si>
  <si>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</si>
  <si>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</si>
  <si>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</si>
  <si>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</si>
  <si>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</si>
  <si>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</si>
  <si>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</si>
  <si>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</si>
  <si>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</si>
  <si>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</si>
  <si>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</si>
  <si>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</si>
  <si>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</si>
  <si>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</si>
  <si>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</si>
  <si>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</si>
  <si>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</si>
  <si>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</si>
  <si>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</si>
  <si>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</si>
  <si>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</si>
  <si>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</si>
  <si>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</si>
  <si>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</si>
  <si>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</si>
  <si>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</si>
  <si>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</si>
  <si>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</si>
  <si>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</si>
  <si>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</si>
  <si>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</si>
  <si>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</si>
  <si>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</si>
  <si>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</si>
  <si>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</si>
  <si>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</si>
  <si>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</si>
  <si>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</si>
  <si>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</si>
  <si>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</si>
  <si>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</si>
  <si>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</si>
  <si>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</si>
  <si>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</si>
  <si>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</si>
  <si>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</si>
  <si>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</si>
  <si>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</si>
  <si>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</si>
  <si>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</si>
  <si>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</si>
  <si>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</si>
  <si>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</si>
  <si>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</si>
  <si>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</si>
  <si>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</si>
  <si>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</si>
  <si>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</si>
  <si>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</si>
  <si>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</si>
  <si>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</si>
  <si>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</si>
  <si>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</si>
  <si>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</si>
  <si>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</si>
  <si>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</si>
  <si>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</si>
  <si>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</si>
  <si>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</si>
  <si>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</si>
  <si>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</si>
  <si>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</si>
  <si>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</si>
  <si>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</si>
  <si>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</si>
  <si>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</si>
  <si>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</si>
  <si>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</si>
  <si>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</si>
  <si>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</si>
  <si>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</si>
  <si>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</si>
  <si>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</si>
  <si>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</si>
  <si>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</si>
  <si>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</si>
  <si>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</si>
  <si>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</si>
  <si>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</si>
  <si>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</si>
  <si>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</si>
  <si>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</si>
  <si>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</si>
  <si>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</si>
  <si>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</si>
  <si>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</si>
  <si>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</si>
  <si>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</si>
  <si>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</si>
  <si>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</si>
  <si>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</si>
  <si>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</si>
  <si>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</si>
  <si>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</si>
  <si>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</si>
  <si>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</si>
  <si>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</si>
  <si>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</si>
  <si>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</si>
  <si>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</si>
  <si>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</si>
  <si>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</si>
  <si>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</si>
  <si>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</si>
  <si>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</si>
  <si>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</si>
  <si>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</si>
  <si>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</si>
  <si>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</si>
  <si>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</si>
  <si>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</si>
  <si>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</si>
  <si>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</si>
  <si>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</si>
  <si>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</si>
  <si>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</si>
  <si>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</si>
  <si>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</si>
  <si>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</si>
  <si>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</si>
  <si>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</si>
  <si>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</si>
  <si>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</si>
  <si>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</si>
  <si>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</si>
  <si>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</si>
  <si>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</si>
  <si>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</si>
  <si>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</si>
  <si>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</si>
  <si>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</si>
  <si>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</si>
  <si>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</si>
  <si>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</si>
  <si>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</si>
  <si>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</si>
  <si>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</si>
  <si>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</si>
  <si>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</si>
  <si>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</si>
  <si>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</si>
  <si>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</si>
  <si>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</si>
  <si>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</si>
  <si>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</si>
  <si>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</si>
  <si>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</si>
  <si>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</si>
  <si>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</si>
  <si>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</si>
  <si>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</si>
  <si>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</si>
  <si>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</si>
  <si>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</si>
  <si>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</si>
  <si>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</si>
  <si>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</si>
  <si>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</si>
  <si>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</si>
  <si>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</si>
  <si>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</si>
  <si>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</si>
  <si>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</si>
  <si>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</si>
  <si>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</si>
  <si>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</si>
  <si>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</si>
  <si>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</si>
  <si>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</si>
  <si>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</si>
  <si>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</si>
  <si>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</si>
  <si>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</si>
  <si>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</si>
  <si>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</si>
  <si>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</si>
  <si>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</si>
  <si>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</si>
  <si>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</si>
  <si>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</si>
  <si>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</si>
  <si>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</si>
  <si>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</si>
  <si>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</si>
  <si>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</si>
  <si>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</si>
  <si>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</si>
  <si>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</si>
  <si>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</si>
  <si>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</si>
  <si>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</si>
  <si>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</si>
  <si>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</si>
  <si>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</si>
  <si>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</si>
  <si>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</si>
  <si>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</si>
  <si>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</si>
  <si>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</si>
  <si>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</si>
  <si>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</si>
  <si>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</si>
  <si>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</si>
  <si>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</si>
  <si>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</si>
  <si>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</si>
  <si>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</si>
  <si>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</si>
  <si>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</si>
  <si>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</si>
  <si>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</si>
  <si>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</si>
  <si>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</si>
  <si>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</si>
  <si>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</si>
  <si>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</si>
  <si>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</si>
  <si>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</si>
  <si>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</si>
  <si>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</si>
  <si>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</si>
  <si>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</si>
  <si>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</si>
  <si>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</si>
  <si>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</si>
  <si>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</si>
  <si>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</si>
  <si>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</si>
  <si>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</si>
  <si>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</si>
  <si>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</si>
  <si>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</si>
  <si>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</si>
  <si>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</si>
  <si>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</si>
  <si>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</si>
  <si>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</si>
  <si>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</si>
  <si>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</si>
  <si>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</si>
  <si>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</si>
  <si>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</si>
  <si>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</si>
  <si>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</si>
  <si>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</si>
  <si>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</si>
  <si>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</si>
  <si>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</si>
  <si>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</si>
  <si>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</si>
  <si>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</si>
  <si>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</si>
  <si>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</si>
  <si>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</si>
  <si>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</si>
  <si>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</si>
  <si>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</si>
  <si>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</si>
  <si>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</si>
  <si>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</si>
  <si>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</si>
  <si>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</si>
  <si>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</si>
  <si>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</si>
  <si>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</si>
  <si>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</si>
  <si>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</si>
  <si>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</si>
  <si>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</si>
  <si>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</si>
  <si>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</si>
  <si>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</si>
  <si>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</si>
  <si>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</si>
  <si>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</si>
  <si>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</si>
  <si>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</si>
  <si>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</si>
  <si>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</si>
  <si>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</si>
  <si>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</si>
  <si>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</si>
  <si>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</si>
  <si>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</si>
  <si>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</si>
  <si>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</si>
  <si>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</si>
  <si>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</si>
  <si>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</si>
  <si>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</si>
  <si>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</si>
  <si>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</si>
  <si>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</si>
  <si>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</si>
  <si>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</si>
  <si>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</si>
  <si>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</si>
  <si>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</si>
  <si>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</si>
  <si>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</si>
  <si>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</si>
  <si>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</si>
  <si>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</si>
  <si>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</si>
  <si>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</si>
  <si>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</si>
  <si>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</si>
  <si>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</si>
  <si>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</si>
  <si>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</si>
  <si>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</si>
  <si>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</si>
  <si>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</si>
  <si>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</si>
  <si>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</si>
  <si>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</si>
  <si>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</si>
  <si>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</si>
  <si>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</si>
  <si>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</si>
  <si>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</si>
  <si>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</si>
  <si>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</si>
  <si>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</si>
  <si>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</si>
  <si>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</si>
  <si>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</si>
  <si>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</si>
  <si>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</si>
  <si>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</si>
  <si>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</si>
  <si>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</si>
  <si>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</si>
  <si>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</si>
  <si>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</si>
  <si>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</si>
  <si>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</si>
  <si>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</si>
  <si>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</si>
  <si>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</si>
  <si>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</si>
  <si>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</si>
  <si>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</si>
  <si>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</si>
  <si>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</si>
  <si>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</si>
  <si>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</si>
  <si>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</si>
  <si>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</si>
  <si>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</si>
  <si>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</si>
  <si>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</si>
  <si>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</si>
  <si>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</si>
  <si>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</si>
  <si>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</si>
  <si>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</si>
  <si>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</si>
  <si>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</si>
  <si>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</si>
  <si>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</si>
  <si>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</si>
  <si>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</si>
  <si>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</si>
  <si>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</si>
  <si>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</si>
  <si>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</si>
  <si>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</si>
  <si>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</si>
  <si>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</si>
  <si>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</si>
  <si>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</si>
  <si>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</si>
  <si>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</si>
  <si>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</si>
  <si>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</si>
  <si>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</si>
  <si>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</si>
  <si>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</si>
  <si>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</si>
  <si>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</si>
  <si>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</si>
  <si>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</si>
  <si>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</si>
  <si>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</si>
  <si>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</si>
  <si>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</si>
  <si>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</si>
  <si>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</si>
  <si>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</si>
  <si>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</si>
  <si>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</si>
  <si>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</si>
  <si>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</si>
  <si>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</si>
  <si>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</si>
  <si>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</si>
  <si>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</si>
  <si>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</si>
  <si>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</si>
  <si>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</si>
  <si>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</si>
  <si>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</si>
  <si>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</si>
  <si>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</si>
  <si>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</si>
  <si>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</si>
  <si>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</si>
  <si>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</si>
  <si>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</si>
  <si>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</si>
  <si>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</si>
  <si>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</si>
  <si>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</si>
  <si>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</si>
  <si>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</si>
  <si>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</si>
  <si>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</si>
  <si>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</si>
  <si>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</si>
  <si>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</si>
  <si>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</si>
  <si>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</si>
  <si>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</si>
  <si>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</si>
  <si>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</si>
  <si>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</si>
  <si>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</si>
  <si>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</si>
  <si>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</si>
  <si>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</si>
  <si>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</si>
  <si>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</si>
  <si>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</si>
  <si>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</si>
  <si>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</si>
  <si>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</si>
  <si>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</si>
  <si>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</si>
  <si>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</si>
  <si>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</si>
  <si>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</si>
  <si>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</si>
  <si>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</si>
  <si>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</si>
  <si>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</si>
  <si>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</si>
  <si>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</si>
  <si>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</si>
  <si>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</si>
  <si>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</si>
  <si>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</si>
  <si>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</si>
  <si>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</si>
  <si>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</si>
  <si>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</si>
  <si>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</si>
  <si>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</si>
  <si>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</si>
  <si>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</si>
  <si>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</si>
  <si>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</si>
  <si>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</si>
  <si>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</si>
  <si>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</si>
  <si>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</si>
  <si>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</si>
  <si>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</si>
  <si>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</si>
  <si>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</si>
  <si>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</si>
  <si>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</si>
  <si>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</si>
  <si>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</si>
  <si>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</si>
  <si>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</si>
  <si>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</si>
  <si>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</si>
  <si>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</si>
  <si>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</si>
  <si>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</si>
  <si>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</si>
  <si>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</si>
  <si>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</si>
  <si>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</si>
  <si>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</si>
  <si>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</si>
  <si>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</si>
  <si>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</si>
  <si>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</si>
  <si>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</si>
  <si>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</si>
  <si>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</si>
  <si>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</si>
  <si>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</si>
  <si>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</si>
  <si>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</si>
  <si>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</si>
  <si>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</si>
  <si>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</si>
  <si>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</si>
  <si>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</si>
  <si>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</si>
  <si>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</si>
  <si>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</si>
  <si>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</si>
  <si>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</si>
  <si>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</si>
  <si>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</si>
  <si>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</si>
  <si>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</si>
  <si>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</si>
  <si>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</si>
  <si>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</si>
  <si>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</si>
  <si>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</si>
  <si>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</si>
  <si>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</si>
  <si>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</si>
  <si>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</si>
  <si>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</si>
  <si>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</si>
  <si>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</si>
  <si>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</si>
  <si>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</si>
  <si>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</si>
  <si>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</si>
  <si>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</si>
  <si>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</si>
  <si>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</si>
  <si>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</si>
  <si>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</si>
  <si>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</si>
  <si>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</si>
  <si>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</si>
  <si>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</si>
  <si>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</si>
  <si>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</si>
  <si>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</si>
  <si>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</si>
  <si>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</si>
  <si>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</si>
  <si>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</si>
  <si>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</si>
  <si>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</si>
  <si>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</si>
  <si>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</si>
  <si>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</si>
  <si>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</si>
  <si>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</si>
  <si>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</si>
  <si>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</si>
  <si>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</si>
  <si>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</si>
  <si>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</si>
  <si>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</si>
  <si>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</si>
  <si>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</si>
  <si>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</si>
  <si>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</si>
  <si>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</si>
  <si>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</si>
  <si>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</si>
  <si>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</si>
  <si>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</si>
  <si>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</si>
  <si>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</si>
  <si>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</si>
  <si>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</si>
  <si>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</si>
  <si>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</si>
  <si>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</si>
  <si>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</si>
  <si>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</si>
  <si>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</si>
  <si>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</si>
  <si>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</si>
  <si>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</si>
  <si>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</si>
  <si>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</si>
  <si>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</si>
  <si>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</si>
  <si>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</si>
  <si>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</si>
  <si>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</si>
  <si>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</si>
  <si>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</si>
  <si>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</si>
  <si>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</si>
  <si>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</si>
  <si>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</si>
  <si>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</si>
  <si>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</si>
  <si>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</si>
  <si>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</si>
  <si>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</si>
  <si>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</si>
  <si>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</si>
  <si>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</si>
  <si>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</si>
  <si>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</si>
  <si>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</si>
  <si>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</si>
  <si>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</si>
  <si>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</si>
  <si>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</si>
  <si>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</si>
  <si>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</si>
  <si>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</si>
  <si>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</si>
  <si>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</si>
  <si>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</si>
  <si>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</si>
  <si>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</si>
  <si>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</si>
  <si>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</si>
  <si>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</si>
  <si>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</si>
  <si>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</si>
  <si>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</si>
  <si>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</si>
  <si>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</si>
  <si>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</si>
  <si>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</si>
  <si>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</si>
  <si>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</si>
  <si>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</si>
  <si>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</si>
  <si>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</si>
  <si>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</si>
  <si>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</si>
  <si>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</si>
  <si>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</si>
  <si>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</si>
  <si>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</si>
  <si>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</si>
  <si>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</si>
  <si>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</si>
  <si>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</si>
  <si>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</si>
  <si>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</si>
  <si>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</si>
  <si>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</si>
  <si>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</si>
  <si>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</si>
  <si>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</si>
  <si>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</si>
  <si>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</si>
  <si>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</si>
  <si>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</si>
  <si>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</si>
  <si>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</si>
  <si>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</si>
  <si>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</si>
  <si>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</si>
  <si>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</si>
  <si>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</si>
  <si>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</si>
  <si>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</si>
  <si>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</si>
  <si>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</si>
  <si>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</si>
  <si>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</si>
  <si>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</si>
  <si>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</si>
  <si>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</si>
  <si>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</si>
  <si>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</si>
  <si>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</si>
  <si>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</si>
  <si>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</si>
  <si>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</si>
  <si>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</si>
  <si>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</si>
  <si>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</si>
  <si>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</si>
  <si>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</si>
  <si>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</si>
  <si>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</si>
  <si>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</si>
  <si>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</si>
  <si>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</si>
  <si>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</si>
  <si>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</si>
  <si>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</si>
  <si>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</si>
  <si>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</si>
  <si>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</si>
  <si>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</si>
  <si>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</si>
  <si>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</si>
  <si>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</si>
  <si>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</si>
  <si>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</si>
  <si>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</si>
  <si>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</si>
  <si>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</si>
  <si>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</si>
  <si>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</si>
  <si>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</si>
  <si>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</si>
  <si>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</si>
  <si>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</si>
  <si>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</si>
  <si>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</si>
  <si>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</si>
  <si>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</si>
  <si>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</si>
  <si>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</si>
  <si>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</si>
  <si>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</si>
  <si>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</si>
  <si>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</si>
  <si>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</si>
  <si>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</si>
  <si>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</si>
  <si>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</si>
  <si>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</si>
  <si>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</si>
  <si>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</si>
  <si>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</si>
  <si>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</si>
  <si>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</si>
  <si>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</si>
  <si>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</si>
  <si>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</si>
  <si>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</si>
  <si>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</si>
  <si>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</si>
  <si>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</si>
  <si>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</si>
  <si>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</si>
  <si>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</si>
  <si>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</si>
  <si>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</si>
  <si>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</si>
  <si>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</si>
  <si>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</si>
  <si>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</si>
  <si>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</si>
  <si>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</si>
  <si>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</si>
  <si>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</si>
  <si>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</si>
  <si>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</si>
  <si>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</si>
  <si>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</si>
  <si>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</si>
  <si>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</si>
  <si>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</si>
  <si>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</si>
  <si>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</si>
  <si>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</si>
  <si>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</si>
  <si>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</si>
  <si>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</si>
  <si>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</si>
  <si>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</si>
  <si>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</si>
  <si>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</si>
  <si>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</si>
  <si>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</si>
  <si>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</si>
  <si>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</si>
  <si>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</si>
  <si>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</si>
  <si>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</si>
  <si>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</si>
  <si>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</si>
  <si>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</si>
  <si>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</si>
  <si>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</si>
  <si>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</si>
  <si>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</si>
  <si>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</si>
  <si>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</si>
  <si>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</si>
  <si>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</si>
  <si>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</si>
  <si>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</si>
  <si>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</si>
  <si>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</si>
  <si>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</si>
  <si>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</si>
  <si>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</si>
  <si>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</si>
  <si>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</si>
  <si>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</si>
  <si>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</si>
  <si>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</si>
  <si>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</si>
  <si>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</si>
  <si>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</si>
  <si>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</si>
  <si>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</si>
  <si>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</si>
  <si>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</si>
  <si>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</si>
  <si>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</si>
  <si>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</si>
  <si>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</si>
  <si>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</si>
  <si>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</si>
  <si>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</si>
  <si>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</si>
  <si>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</si>
  <si>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</si>
  <si>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</si>
  <si>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</si>
  <si>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</si>
  <si>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</si>
  <si>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</si>
  <si>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</si>
  <si>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</si>
  <si>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</si>
  <si>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</si>
  <si>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</si>
  <si>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</si>
  <si>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</si>
  <si>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</si>
  <si>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</si>
  <si>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</si>
  <si>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</si>
  <si>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</si>
  <si>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</si>
  <si>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</si>
  <si>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</si>
  <si>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</si>
  <si>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</si>
  <si>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</si>
  <si>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</si>
  <si>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</si>
  <si>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</si>
  <si>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</si>
  <si>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</si>
  <si>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</si>
  <si>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</si>
  <si>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</si>
  <si>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</si>
  <si>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</si>
  <si>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</si>
  <si>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</si>
  <si>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</si>
  <si>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</si>
  <si>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</si>
  <si>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</si>
  <si>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</si>
  <si>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</si>
  <si>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</si>
  <si>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</si>
  <si>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</si>
  <si>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</si>
  <si>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</si>
  <si>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</si>
  <si>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</si>
  <si>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</si>
  <si>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</si>
  <si>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</si>
  <si>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</si>
  <si>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</si>
  <si>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</si>
  <si>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</si>
  <si>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</si>
  <si>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</si>
  <si>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</si>
  <si>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</si>
  <si>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</si>
  <si>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</si>
  <si>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</si>
  <si>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</si>
  <si>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</si>
  <si>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</si>
  <si>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</si>
  <si>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</si>
  <si>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</si>
  <si>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</si>
  <si>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</si>
  <si>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</si>
  <si>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</si>
  <si>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</si>
  <si>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</si>
  <si>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</si>
  <si>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</si>
  <si>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</si>
  <si>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</si>
  <si>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</si>
  <si>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</si>
  <si>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</si>
  <si>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</si>
  <si>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</si>
  <si>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</si>
  <si>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</si>
  <si>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</si>
  <si>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</si>
  <si>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</si>
  <si>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</si>
  <si>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</si>
  <si>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</si>
  <si>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</si>
  <si>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</si>
  <si>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</si>
  <si>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</si>
  <si>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</si>
  <si>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</si>
  <si>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</si>
  <si>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</si>
  <si>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</si>
  <si>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</si>
  <si>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</si>
  <si>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</si>
  <si>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</si>
  <si>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</si>
  <si>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</si>
  <si>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</si>
  <si>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</si>
  <si>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</si>
  <si>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</si>
  <si>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</si>
  <si>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</si>
  <si>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</si>
  <si>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</si>
  <si>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</si>
  <si>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</si>
  <si>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</si>
  <si>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</si>
  <si>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</si>
  <si>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</si>
  <si>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</si>
  <si>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</si>
  <si>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</si>
  <si>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</si>
  <si>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</si>
  <si>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</si>
  <si>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</si>
  <si>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</si>
  <si>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</si>
  <si>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</si>
  <si>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</si>
  <si>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</si>
  <si>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</si>
  <si>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</si>
  <si>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</si>
  <si>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</si>
  <si>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</si>
  <si>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</si>
  <si>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</si>
  <si>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</si>
  <si>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</si>
  <si>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</si>
  <si>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</si>
  <si>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</si>
  <si>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</si>
  <si>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</si>
  <si>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</si>
  <si>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</si>
  <si>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</si>
  <si>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</si>
  <si>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</si>
  <si>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</si>
  <si>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</si>
  <si>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</si>
  <si>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</si>
  <si>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</si>
  <si>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</si>
  <si>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</si>
  <si>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</si>
  <si>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</si>
  <si>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</si>
  <si>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</si>
  <si>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</si>
  <si>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</si>
  <si>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</si>
  <si>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</si>
  <si>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</si>
  <si>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</si>
  <si>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</si>
  <si>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</si>
  <si>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</si>
  <si>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</si>
  <si>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</si>
  <si>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</si>
  <si>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</si>
  <si>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</si>
  <si>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</si>
  <si>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</si>
  <si>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</si>
  <si>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</si>
  <si>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</si>
  <si>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</si>
  <si>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</si>
  <si>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</si>
  <si>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</si>
  <si>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</si>
  <si>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</si>
  <si>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</si>
  <si>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</si>
  <si>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</si>
  <si>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</si>
  <si>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</si>
  <si>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</si>
  <si>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</si>
  <si>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</si>
  <si>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</si>
  <si>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</si>
  <si>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</si>
  <si>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</si>
  <si>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</si>
  <si>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</si>
  <si>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</si>
  <si>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</si>
  <si>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</si>
  <si>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</si>
  <si>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</si>
  <si>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</si>
  <si>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</si>
  <si>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</si>
  <si>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</si>
  <si>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</si>
  <si>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</si>
  <si>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</si>
  <si>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</si>
  <si>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</si>
  <si>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</si>
  <si>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</si>
  <si>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</si>
  <si>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</si>
  <si>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</si>
  <si>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</si>
  <si>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</si>
  <si>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</si>
  <si>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</si>
  <si>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</si>
  <si>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</si>
  <si>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</si>
  <si>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</si>
  <si>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</si>
  <si>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</si>
  <si>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</si>
  <si>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</si>
  <si>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</si>
  <si>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</si>
  <si>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</si>
  <si>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</si>
  <si>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</si>
  <si>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</si>
  <si>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</si>
  <si>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</si>
  <si>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</si>
  <si>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</si>
  <si>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</si>
  <si>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</si>
  <si>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</si>
  <si>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</si>
  <si>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</si>
  <si>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</si>
  <si>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</si>
  <si>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</si>
  <si>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</si>
  <si>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</si>
  <si>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</si>
  <si>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</si>
  <si>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</si>
  <si>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</si>
  <si>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</si>
  <si>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</si>
  <si>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</si>
  <si>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</si>
  <si>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</si>
  <si>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</si>
  <si>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</si>
  <si>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</si>
  <si>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</si>
  <si>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</si>
  <si>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</si>
  <si>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</si>
  <si>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</si>
  <si>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</si>
  <si>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</si>
  <si>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</si>
  <si>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</si>
  <si>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</si>
  <si>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</si>
  <si>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</si>
  <si>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</si>
  <si>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</si>
  <si>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</si>
  <si>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</si>
  <si>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</si>
  <si>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</si>
  <si>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</si>
  <si>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</si>
  <si>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</si>
  <si>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</si>
  <si>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</si>
  <si>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</si>
  <si>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</si>
  <si>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</si>
  <si>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</si>
  <si>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</si>
  <si>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</si>
  <si>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</si>
  <si>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</si>
  <si>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</si>
  <si>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</si>
  <si>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</si>
  <si>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</si>
  <si>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</si>
  <si>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</si>
  <si>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</si>
  <si>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</si>
  <si>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</si>
  <si>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</si>
  <si>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</si>
  <si>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</si>
  <si>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</si>
  <si>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</si>
  <si>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</si>
  <si>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</si>
  <si>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</si>
  <si>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</si>
  <si>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</si>
  <si>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</si>
  <si>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</si>
  <si>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</si>
  <si>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</si>
  <si>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</si>
  <si>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</si>
  <si>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</si>
  <si>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</si>
  <si>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</si>
  <si>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</si>
  <si>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</si>
  <si>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</si>
  <si>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</si>
  <si>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</si>
  <si>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</si>
  <si>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</si>
  <si>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</si>
  <si>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</si>
  <si>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</si>
  <si>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</si>
  <si>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</si>
  <si>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</si>
  <si>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</si>
  <si>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</si>
  <si>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</si>
  <si>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</si>
  <si>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</si>
  <si>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</si>
  <si>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</si>
  <si>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</si>
  <si>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</si>
  <si>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</si>
  <si>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</si>
  <si>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</si>
  <si>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</si>
  <si>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</si>
  <si>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</si>
  <si>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</si>
  <si>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</si>
  <si>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</si>
  <si>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</si>
  <si>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</si>
  <si>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</si>
  <si>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</si>
  <si>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</si>
  <si>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</si>
  <si>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</si>
  <si>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</si>
  <si>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</si>
  <si>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</si>
  <si>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</si>
  <si>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</si>
  <si>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</si>
  <si>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</si>
  <si>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</si>
  <si>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</si>
  <si>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</si>
  <si>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</si>
  <si>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</si>
  <si>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</si>
  <si>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</si>
  <si>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</si>
  <si>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</si>
  <si>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</si>
  <si>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</si>
  <si>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</si>
  <si>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</si>
  <si>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</si>
  <si>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</si>
  <si>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</si>
  <si>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</si>
  <si>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</si>
  <si>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</si>
  <si>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</si>
  <si>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</si>
  <si>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</si>
  <si>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</si>
  <si>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</si>
  <si>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</si>
  <si>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</si>
  <si>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</si>
  <si>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</si>
  <si>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</si>
  <si>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</si>
  <si>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</si>
  <si>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</si>
  <si>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</si>
  <si>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</si>
  <si>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</si>
  <si>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</si>
  <si>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</si>
  <si>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</si>
  <si>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</si>
  <si>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</si>
  <si>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</si>
  <si>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</si>
  <si>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</si>
  <si>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</si>
  <si>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</si>
  <si>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</si>
  <si>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</si>
  <si>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</si>
  <si>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</si>
  <si>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</si>
  <si>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</si>
  <si>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</si>
  <si>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</si>
  <si>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</si>
  <si>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</si>
  <si>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</si>
  <si>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</si>
  <si>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</si>
  <si>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</si>
  <si>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</si>
  <si>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</si>
  <si>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</si>
  <si>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</si>
  <si>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</si>
  <si>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</si>
  <si>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</si>
  <si>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</si>
  <si>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</si>
  <si>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</si>
  <si>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</si>
  <si>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</si>
  <si>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</si>
  <si>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</si>
  <si>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</si>
  <si>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</si>
  <si>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</si>
  <si>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</si>
  <si>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</si>
  <si>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</si>
  <si>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</si>
  <si>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</si>
  <si>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</si>
  <si>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</si>
  <si>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</si>
  <si>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</si>
  <si>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</si>
  <si>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</si>
  <si>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</si>
  <si>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</si>
  <si>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</si>
  <si>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</si>
  <si>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</si>
  <si>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</si>
  <si>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</si>
  <si>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</si>
  <si>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</si>
  <si>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</si>
  <si>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</si>
  <si>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</si>
  <si>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</si>
  <si>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</si>
  <si>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</si>
  <si>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</si>
  <si>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</si>
  <si>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</si>
  <si>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</si>
  <si>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</si>
  <si>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</si>
  <si>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</si>
  <si>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</si>
  <si>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</si>
  <si>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</si>
  <si>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</si>
  <si>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</si>
  <si>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</si>
  <si>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</si>
  <si>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</si>
  <si>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</si>
  <si>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</si>
  <si>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</si>
  <si>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</si>
  <si>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</si>
  <si>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</si>
  <si>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</si>
  <si>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</si>
  <si>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</si>
  <si>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</si>
  <si>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</si>
  <si>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</si>
  <si>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</si>
  <si>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</si>
  <si>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</si>
  <si>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</si>
  <si>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</si>
  <si>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</si>
  <si>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</si>
  <si>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</si>
  <si>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</si>
  <si>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</si>
  <si>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</si>
  <si>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</si>
  <si>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</si>
  <si>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</si>
  <si>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</si>
  <si>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</si>
  <si>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</si>
  <si>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</si>
  <si>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</si>
  <si>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</si>
  <si>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</si>
  <si>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</si>
  <si>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</si>
  <si>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</si>
  <si>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</si>
  <si>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</si>
  <si>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</si>
  <si>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</si>
  <si>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</si>
  <si>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</si>
  <si>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</si>
  <si>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</si>
  <si>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</si>
  <si>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</si>
  <si>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</si>
  <si>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</si>
  <si>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</si>
  <si>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</si>
  <si>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</si>
  <si>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</si>
  <si>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</si>
  <si>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</si>
  <si>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</si>
  <si>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</si>
  <si>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</si>
  <si>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</si>
  <si>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</si>
  <si>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</si>
  <si>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</si>
  <si>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</si>
  <si>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</si>
  <si>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</si>
  <si>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</si>
  <si>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</si>
  <si>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</si>
  <si>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</si>
  <si>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</si>
  <si>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</si>
  <si>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</si>
  <si>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</si>
  <si>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</si>
  <si>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</si>
  <si>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</si>
  <si>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</si>
  <si>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</si>
  <si>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</si>
  <si>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</si>
  <si>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</si>
  <si>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</si>
  <si>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</si>
  <si>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</si>
  <si>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</si>
  <si>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</si>
  <si>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</si>
  <si>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</si>
  <si>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</si>
  <si>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</si>
  <si>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</si>
  <si>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</si>
  <si>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</si>
  <si>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</si>
  <si>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</si>
  <si>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</si>
  <si>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</si>
  <si>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</si>
  <si>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</si>
  <si>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</si>
  <si>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</si>
  <si>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</si>
  <si>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</si>
  <si>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</si>
  <si>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</si>
  <si>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</si>
  <si>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</si>
  <si>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</si>
  <si>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</si>
  <si>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</si>
  <si>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</si>
  <si>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</si>
  <si>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</si>
  <si>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</si>
  <si>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</si>
  <si>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</si>
  <si>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</si>
  <si>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</si>
  <si>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</si>
  <si>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</si>
  <si>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</si>
  <si>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</si>
  <si>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</si>
  <si>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</si>
  <si>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</si>
  <si>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</si>
  <si>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</si>
  <si>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</si>
  <si>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</si>
  <si>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</si>
  <si>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</si>
  <si>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</si>
  <si>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</si>
  <si>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</si>
  <si>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</si>
  <si>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</si>
  <si>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</si>
  <si>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</si>
  <si>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</si>
  <si>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</si>
  <si>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</si>
  <si>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</si>
  <si>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</si>
  <si>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</si>
  <si>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</si>
  <si>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</si>
  <si>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</si>
  <si>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</si>
  <si>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</si>
  <si>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</si>
  <si>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</si>
  <si>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</si>
  <si>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</si>
  <si>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</si>
  <si>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</si>
  <si>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</si>
  <si>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</si>
  <si>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</si>
  <si>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</si>
  <si>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</si>
  <si>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</si>
  <si>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</si>
  <si>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</si>
  <si>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</si>
  <si>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</si>
  <si>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</si>
  <si>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</si>
  <si>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</si>
  <si>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</si>
  <si>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</si>
  <si>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</si>
  <si>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</si>
  <si>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</si>
  <si>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</si>
  <si>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</si>
  <si>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</si>
  <si>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</si>
  <si>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</si>
  <si>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</si>
  <si>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</si>
  <si>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</si>
  <si>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</si>
  <si>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</si>
  <si>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</si>
  <si>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</si>
  <si>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</si>
  <si>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</si>
  <si>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</si>
  <si>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</si>
  <si>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</si>
  <si>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</si>
  <si>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</si>
  <si>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</si>
  <si>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</si>
  <si>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</si>
  <si>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</si>
  <si>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</si>
  <si>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</si>
  <si>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</si>
  <si>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</si>
  <si>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</si>
  <si>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</si>
  <si>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</si>
  <si>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</si>
  <si>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</si>
  <si>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</si>
  <si>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</si>
  <si>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</si>
  <si>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</si>
  <si>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</si>
  <si>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</si>
  <si>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</si>
  <si>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</si>
  <si>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</si>
  <si>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</si>
  <si>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</si>
  <si>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</si>
  <si>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</si>
  <si>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</si>
  <si>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</si>
  <si>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</si>
  <si>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</si>
  <si>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</si>
  <si>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</si>
  <si>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</si>
  <si>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</si>
  <si>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</si>
  <si>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</si>
  <si>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</si>
  <si>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</si>
  <si>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</si>
  <si>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</si>
  <si>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</si>
  <si>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</si>
  <si>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</si>
  <si>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</si>
  <si>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</si>
  <si>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</si>
  <si>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</si>
  <si>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</si>
  <si>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</si>
  <si>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</si>
  <si>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</si>
  <si>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</si>
  <si>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</si>
  <si>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</si>
  <si>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</si>
  <si>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</si>
  <si>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</si>
  <si>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</si>
  <si>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</si>
  <si>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</si>
  <si>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</si>
  <si>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</si>
  <si>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</si>
  <si>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</si>
  <si>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</si>
  <si>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</si>
  <si>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</si>
  <si>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</si>
  <si>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</si>
  <si>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</si>
  <si>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</si>
  <si>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</si>
  <si>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</si>
  <si>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</si>
  <si>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</si>
  <si>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</si>
  <si>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</si>
  <si>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</si>
  <si>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</si>
  <si>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</si>
  <si>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</si>
  <si>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</si>
  <si>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</si>
  <si>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</si>
  <si>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</si>
  <si>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</si>
  <si>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</si>
  <si>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</si>
  <si>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</si>
  <si>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</si>
  <si>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</si>
  <si>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</si>
  <si>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</si>
  <si>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</si>
  <si>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</si>
  <si>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</si>
  <si>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</si>
  <si>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</si>
  <si>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</si>
  <si>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</si>
  <si>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</si>
  <si>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</si>
  <si>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</si>
  <si>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</si>
  <si>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</si>
  <si>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</si>
  <si>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</si>
  <si>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</si>
  <si>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</si>
  <si>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</si>
  <si>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</si>
  <si>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</si>
  <si>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</si>
  <si>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</si>
  <si>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</si>
  <si>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</si>
  <si>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</si>
  <si>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</si>
  <si>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</si>
  <si>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</si>
  <si>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</si>
  <si>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</si>
  <si>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</si>
  <si>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</si>
  <si>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</si>
  <si>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</si>
  <si>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</si>
  <si>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</si>
  <si>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</si>
  <si>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</si>
  <si>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</si>
  <si>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</si>
  <si>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</si>
  <si>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</si>
  <si>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</si>
  <si>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</si>
  <si>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</si>
  <si>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</si>
  <si>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</si>
  <si>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</si>
  <si>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</si>
  <si>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</si>
  <si>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</si>
  <si>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</si>
  <si>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</si>
  <si>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</si>
  <si>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</si>
  <si>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</si>
  <si>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</si>
  <si>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</si>
  <si>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</si>
  <si>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</si>
  <si>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</si>
  <si>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</si>
  <si>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</si>
  <si>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</si>
  <si>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</si>
  <si>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</si>
  <si>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</si>
  <si>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</si>
  <si>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</si>
  <si>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</si>
  <si>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</si>
  <si>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</si>
  <si>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</si>
  <si>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</si>
  <si>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</si>
  <si>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</si>
  <si>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</si>
  <si>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</si>
  <si>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</si>
  <si>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</si>
  <si>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</si>
  <si>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</si>
  <si>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</si>
  <si>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</si>
  <si>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</si>
  <si>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</si>
  <si>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</si>
  <si>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</si>
  <si>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</si>
  <si>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</si>
  <si>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</si>
  <si>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</si>
  <si>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</si>
  <si>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</si>
  <si>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</si>
  <si>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</si>
  <si>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</si>
  <si>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</si>
  <si>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</si>
  <si>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</si>
  <si>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</si>
  <si>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</si>
  <si>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</si>
  <si>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</si>
  <si>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</si>
  <si>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</si>
  <si>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</si>
  <si>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</si>
  <si>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</si>
  <si>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</si>
  <si>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</si>
  <si>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</si>
  <si>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</si>
  <si>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</si>
  <si>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</si>
  <si>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</si>
  <si>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</si>
  <si>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</si>
  <si>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</si>
  <si>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</si>
  <si>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</si>
  <si>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</si>
  <si>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</si>
  <si>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</si>
  <si>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</si>
  <si>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</si>
  <si>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</si>
  <si>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</si>
  <si>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</si>
  <si>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</si>
  <si>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</si>
  <si>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</si>
  <si>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</si>
  <si>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</si>
  <si>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</si>
  <si>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</si>
  <si>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</si>
  <si>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</si>
  <si>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</si>
  <si>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</si>
  <si>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</si>
  <si>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</si>
  <si>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</si>
  <si>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</si>
  <si>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</si>
  <si>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</si>
  <si>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</si>
  <si>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</si>
  <si>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</si>
  <si>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</si>
  <si>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</si>
  <si>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</si>
  <si>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</si>
  <si>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</si>
  <si>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</si>
  <si>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</si>
  <si>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</si>
  <si>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</si>
  <si>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</si>
  <si>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</si>
  <si>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</si>
  <si>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</si>
  <si>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</si>
  <si>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</si>
  <si>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</si>
  <si>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</si>
  <si>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</si>
  <si>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</si>
  <si>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</si>
  <si>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</si>
  <si>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</si>
  <si>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</si>
  <si>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</si>
  <si>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</si>
  <si>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</si>
  <si>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</si>
  <si>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</si>
  <si>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</si>
  <si>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</si>
  <si>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</si>
  <si>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</si>
  <si>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</si>
  <si>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</si>
  <si>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</si>
  <si>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</si>
  <si>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</si>
  <si>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</si>
  <si>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</si>
  <si>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</si>
  <si>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</si>
  <si>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</si>
  <si>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</si>
  <si>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</si>
  <si>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</si>
  <si>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</si>
  <si>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</si>
  <si>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</si>
  <si>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</si>
  <si>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</si>
  <si>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</si>
  <si>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</si>
  <si>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</si>
  <si>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</si>
  <si>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</si>
  <si>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</si>
  <si>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</si>
  <si>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</si>
  <si>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</si>
  <si>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</si>
  <si>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</si>
  <si>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</si>
  <si>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</si>
  <si>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</si>
  <si>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</si>
  <si>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</si>
  <si>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</si>
  <si>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</si>
  <si>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</si>
  <si>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</si>
  <si>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</si>
  <si>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</si>
  <si>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</si>
  <si>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</si>
  <si>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</si>
  <si>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</si>
  <si>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</si>
  <si>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</si>
  <si>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</si>
  <si>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</si>
  <si>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</si>
  <si>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</si>
  <si>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</si>
  <si>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</si>
  <si>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</si>
  <si>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</si>
  <si>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</si>
  <si>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</si>
  <si>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</si>
  <si>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</si>
  <si>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</si>
  <si>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</si>
  <si>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</si>
  <si>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</si>
  <si>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</si>
  <si>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</si>
  <si>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</si>
  <si>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</si>
  <si>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</si>
  <si>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</si>
  <si>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</si>
  <si>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</si>
  <si>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</si>
  <si>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</si>
  <si>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</si>
  <si>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</si>
  <si>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</si>
  <si>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</si>
  <si>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</si>
  <si>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</si>
  <si>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</si>
  <si>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</si>
  <si>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</si>
  <si>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</si>
  <si>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</si>
  <si>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</si>
  <si>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</si>
  <si>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</si>
  <si>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</si>
  <si>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</si>
  <si>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</si>
  <si>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</si>
  <si>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</si>
  <si>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</si>
  <si>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</si>
  <si>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</si>
  <si>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</si>
  <si>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</si>
  <si>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</si>
  <si>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</si>
  <si>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</si>
  <si>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</si>
  <si>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</si>
  <si>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</si>
  <si>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</si>
  <si>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</si>
  <si>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</si>
  <si>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</si>
  <si>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</si>
  <si>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</si>
  <si>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</si>
  <si>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</si>
  <si>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</si>
  <si>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</si>
  <si>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</si>
  <si>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</si>
  <si>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</si>
  <si>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</si>
  <si>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</si>
  <si>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</si>
  <si>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</si>
  <si>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</si>
  <si>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</si>
  <si>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</si>
  <si>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</si>
  <si>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</si>
  <si>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</si>
  <si>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</si>
  <si>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</si>
  <si>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</si>
  <si>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</si>
  <si>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</si>
  <si>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</si>
  <si>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</si>
  <si>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</si>
  <si>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</si>
  <si>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</si>
  <si>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</si>
  <si>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</si>
  <si>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</si>
  <si>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</si>
  <si>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</si>
  <si>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</si>
  <si>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</si>
  <si>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</si>
  <si>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</si>
  <si>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</si>
  <si>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</si>
  <si>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</si>
  <si>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</si>
  <si>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</si>
  <si>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</si>
  <si>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</si>
  <si>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</si>
  <si>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</si>
  <si>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</si>
  <si>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</si>
  <si>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</si>
  <si>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</si>
  <si>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</si>
  <si>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</si>
  <si>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</si>
  <si>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</si>
  <si>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</si>
  <si>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</si>
  <si>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</si>
  <si>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</si>
  <si>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</si>
  <si>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</si>
  <si>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</si>
  <si>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</si>
  <si>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</si>
  <si>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</si>
  <si>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</si>
  <si>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</si>
  <si>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</si>
  <si>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</si>
  <si>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</si>
  <si>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</si>
  <si>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</si>
  <si>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</si>
  <si>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</si>
  <si>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</si>
  <si>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</si>
  <si>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</si>
  <si>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</si>
  <si>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</si>
  <si>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</si>
  <si>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</si>
  <si>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</si>
  <si>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</si>
  <si>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</si>
  <si>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</si>
  <si>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</si>
  <si>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</si>
  <si>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</si>
  <si>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</si>
  <si>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</si>
  <si>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</si>
  <si>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</si>
  <si>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</si>
  <si>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</si>
  <si>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</si>
  <si>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</si>
  <si>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</si>
  <si>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</si>
  <si>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</si>
  <si>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</si>
  <si>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</si>
  <si>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</si>
  <si>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</si>
  <si>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</si>
  <si>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</si>
  <si>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</si>
  <si>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</si>
  <si>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</si>
  <si>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</si>
  <si>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</si>
  <si>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</si>
  <si>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</si>
  <si>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</si>
  <si>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</si>
  <si>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</si>
  <si>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</si>
  <si>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</si>
  <si>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</si>
  <si>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</si>
  <si>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</si>
  <si>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</si>
  <si>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</si>
  <si>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</si>
  <si>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</si>
  <si>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</si>
  <si>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</si>
  <si>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</si>
  <si>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</si>
  <si>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</si>
  <si>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</si>
  <si>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</si>
  <si>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</si>
  <si>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</si>
  <si>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</si>
  <si>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</si>
  <si>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</si>
  <si>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</si>
  <si>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</si>
  <si>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</si>
  <si>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</si>
  <si>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</si>
  <si>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</si>
  <si>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</si>
  <si>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</si>
  <si>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</si>
  <si>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</si>
  <si>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</si>
  <si>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</si>
  <si>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</si>
  <si>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</si>
  <si>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</si>
  <si>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</si>
  <si>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</si>
  <si>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</si>
  <si>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</si>
  <si>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</si>
  <si>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</si>
  <si>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</si>
  <si>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</si>
  <si>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</si>
  <si>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</si>
  <si>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</si>
  <si>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</si>
  <si>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</si>
  <si>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</si>
  <si>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</si>
  <si>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</si>
  <si>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</si>
  <si>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</si>
  <si>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</si>
  <si>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</si>
  <si>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</si>
  <si>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</si>
  <si>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</si>
  <si>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</si>
  <si>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</si>
  <si>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</si>
  <si>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</si>
  <si>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</si>
  <si>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</si>
  <si>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</si>
  <si>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</si>
  <si>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</si>
  <si>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</si>
  <si>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</si>
  <si>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</si>
  <si>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</si>
  <si>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</si>
  <si>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</si>
  <si>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</si>
  <si>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</si>
  <si>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</si>
  <si>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</si>
  <si>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</si>
  <si>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</si>
  <si>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</si>
  <si>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</si>
  <si>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</si>
  <si>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</si>
  <si>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</si>
  <si>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</si>
  <si>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</si>
  <si>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</si>
  <si>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</si>
  <si>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</si>
  <si>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</si>
  <si>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</si>
  <si>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</si>
  <si>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</si>
  <si>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</si>
  <si>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</si>
  <si>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</si>
  <si>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</si>
  <si>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</si>
  <si>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</si>
  <si>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</si>
  <si>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</si>
  <si>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</si>
  <si>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</si>
  <si>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</si>
  <si>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</si>
  <si>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</si>
  <si>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</si>
  <si>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</si>
  <si>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</si>
  <si>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</si>
  <si>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</si>
  <si>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</si>
  <si>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</si>
  <si>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</si>
  <si>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</si>
  <si>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</si>
  <si>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</si>
  <si>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</si>
  <si>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</si>
  <si>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</si>
  <si>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</si>
  <si>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</si>
  <si>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</si>
  <si>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</si>
  <si>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</si>
  <si>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</si>
  <si>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</si>
  <si>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</si>
  <si>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</si>
  <si>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</si>
  <si>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</si>
  <si>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</si>
  <si>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</si>
  <si>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</si>
  <si>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</si>
  <si>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</si>
  <si>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</si>
  <si>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</si>
  <si>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</si>
  <si>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</si>
  <si>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</si>
  <si>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</si>
  <si>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</si>
  <si>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</si>
  <si>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</si>
  <si>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</si>
  <si>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</si>
  <si>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</si>
  <si>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</si>
  <si>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</si>
  <si>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</si>
  <si>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</si>
  <si>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</si>
  <si>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</si>
  <si>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</si>
  <si>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</si>
  <si>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</si>
  <si>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</si>
  <si>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</si>
  <si>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</si>
  <si>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</si>
  <si>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</si>
  <si>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</si>
  <si>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</si>
  <si>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</si>
  <si>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</si>
  <si>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</si>
  <si>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</si>
  <si>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</si>
  <si>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</si>
  <si>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</si>
  <si>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</si>
  <si>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</si>
  <si>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</si>
  <si>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</si>
  <si>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</si>
  <si>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</si>
  <si>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</si>
  <si>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</si>
  <si>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</si>
  <si>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</si>
  <si>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</si>
  <si>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</si>
  <si>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</si>
  <si>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</si>
  <si>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</si>
  <si>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</si>
  <si>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</si>
  <si>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</si>
  <si>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</si>
  <si>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</si>
  <si>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</si>
  <si>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</si>
  <si>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</si>
  <si>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</si>
  <si>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</si>
  <si>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</si>
  <si>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</si>
  <si>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</si>
  <si>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</si>
  <si>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</si>
  <si>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</si>
  <si>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</si>
  <si>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</si>
  <si>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</si>
  <si>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</si>
  <si>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</si>
  <si>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</si>
  <si>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</si>
  <si>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</si>
  <si>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</si>
  <si>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</si>
  <si>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</si>
  <si>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</si>
  <si>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</si>
  <si>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</si>
  <si>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</si>
  <si>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</si>
  <si>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</si>
  <si>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</si>
  <si>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</si>
  <si>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</si>
  <si>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</si>
  <si>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</si>
  <si>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</si>
  <si>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</si>
  <si>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</si>
  <si>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</si>
  <si>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</si>
  <si>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</si>
  <si>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</si>
  <si>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</si>
  <si>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</si>
  <si>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</si>
  <si>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</si>
  <si>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</si>
  <si>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</si>
  <si>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</si>
  <si>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</si>
  <si>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</si>
  <si>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</si>
  <si>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</si>
  <si>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</si>
  <si>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</si>
  <si>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</si>
  <si>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</si>
  <si>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</si>
  <si>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</si>
  <si>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</si>
  <si>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</si>
  <si>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</si>
  <si>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</si>
  <si>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</si>
  <si>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</si>
  <si>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</si>
  <si>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</si>
  <si>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</si>
  <si>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</si>
  <si>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</si>
  <si>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</si>
  <si>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</si>
  <si>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</si>
  <si>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</si>
  <si>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</si>
  <si>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</si>
  <si>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</si>
  <si>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</si>
  <si>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</si>
  <si>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</si>
  <si>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</si>
  <si>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</si>
  <si>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</si>
  <si>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</si>
  <si>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</si>
  <si>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</si>
  <si>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</si>
  <si>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</si>
  <si>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</si>
  <si>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</si>
  <si>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</si>
  <si>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</si>
  <si>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</si>
  <si>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</si>
  <si>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</si>
  <si>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</si>
  <si>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</si>
  <si>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</si>
  <si>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</si>
  <si>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</si>
  <si>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</si>
  <si>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</si>
  <si>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</si>
  <si>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</si>
  <si>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</si>
  <si>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</si>
  <si>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</si>
  <si>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</si>
  <si>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</si>
  <si>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</si>
  <si>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</si>
  <si>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</si>
  <si>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</si>
  <si>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</si>
  <si>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</si>
  <si>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</si>
  <si>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</si>
  <si>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</si>
  <si>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</si>
  <si>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</si>
  <si>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</si>
  <si>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</si>
  <si>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</si>
  <si>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</si>
  <si>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</si>
  <si>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</si>
  <si>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</si>
  <si>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</si>
  <si>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</si>
  <si>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</si>
  <si>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</si>
  <si>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</si>
  <si>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</si>
  <si>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</si>
  <si>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</si>
  <si>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</si>
  <si>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</si>
  <si>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</si>
  <si>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</si>
  <si>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</si>
  <si>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</si>
  <si>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</si>
  <si>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</si>
  <si>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</si>
  <si>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</si>
  <si>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</si>
  <si>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</si>
  <si>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</si>
  <si>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</si>
  <si>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</si>
  <si>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</si>
  <si>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</si>
  <si>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</si>
  <si>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</si>
  <si>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</si>
  <si>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</si>
  <si>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</si>
  <si>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</si>
  <si>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</si>
  <si>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</si>
  <si>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</si>
  <si>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</si>
  <si>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</si>
  <si>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</si>
  <si>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</si>
  <si>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</si>
  <si>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</si>
  <si>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</si>
  <si>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</si>
  <si>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</si>
  <si>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</si>
  <si>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</si>
  <si>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</si>
  <si>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</si>
  <si>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</si>
  <si>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</si>
  <si>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</si>
  <si>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</si>
  <si>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</si>
  <si>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</si>
  <si>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</si>
  <si>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</si>
  <si>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</si>
  <si>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</si>
  <si>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</si>
  <si>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</si>
  <si>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</si>
  <si>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</si>
  <si>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</si>
  <si>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</si>
  <si>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</si>
  <si>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</si>
  <si>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</si>
  <si>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</si>
  <si>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</si>
  <si>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</si>
  <si>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</si>
  <si>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</si>
  <si>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</si>
  <si>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</si>
  <si>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</si>
  <si>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</si>
  <si>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</si>
  <si>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</si>
  <si>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</si>
  <si>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</si>
  <si>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</si>
  <si>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</si>
  <si>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</si>
  <si>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</si>
  <si>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</si>
  <si>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</si>
  <si>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</si>
  <si>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</si>
  <si>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</si>
  <si>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</si>
  <si>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</si>
  <si>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</si>
  <si>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</si>
  <si>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</si>
  <si>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</si>
  <si>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</si>
  <si>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</si>
  <si>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</si>
  <si>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</si>
  <si>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</si>
  <si>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</si>
  <si>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</si>
  <si>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</si>
  <si>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</si>
  <si>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</si>
  <si>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</si>
  <si>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</si>
  <si>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</si>
  <si>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</si>
  <si>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</si>
  <si>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</si>
  <si>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</si>
  <si>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</si>
  <si>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</si>
  <si>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</si>
  <si>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</si>
  <si>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</si>
  <si>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</si>
  <si>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</si>
  <si>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</si>
  <si>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</si>
  <si>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</si>
  <si>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</si>
  <si>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</si>
  <si>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</si>
  <si>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</si>
  <si>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</si>
  <si>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</si>
  <si>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</si>
  <si>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</si>
  <si>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</si>
  <si>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</si>
  <si>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</si>
  <si>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</si>
  <si>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</si>
  <si>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</si>
  <si>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</si>
  <si>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</si>
  <si>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</si>
  <si>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</si>
  <si>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</si>
  <si>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</si>
  <si>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</si>
  <si>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</si>
  <si>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</si>
  <si>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</si>
  <si>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</si>
  <si>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</si>
  <si>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</si>
  <si>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</si>
  <si>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</si>
  <si>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</si>
  <si>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</si>
  <si>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</si>
  <si>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</si>
  <si>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</si>
  <si>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</si>
  <si>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</si>
  <si>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</si>
  <si>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</si>
  <si>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</si>
  <si>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</si>
  <si>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</si>
  <si>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</si>
  <si>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</si>
  <si>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</si>
  <si>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</si>
  <si>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</si>
  <si>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</si>
  <si>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</si>
  <si>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</si>
  <si>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</si>
  <si>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</si>
  <si>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</si>
  <si>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</si>
  <si>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</si>
  <si>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</si>
  <si>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</si>
  <si>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</si>
  <si>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</si>
  <si>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</si>
  <si>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</si>
  <si>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</si>
  <si>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</si>
  <si>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</si>
  <si>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</si>
  <si>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</si>
  <si>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</si>
  <si>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</si>
  <si>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</si>
  <si>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</si>
  <si>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</si>
  <si>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</si>
  <si>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</si>
  <si>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</si>
  <si>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</si>
  <si>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</si>
  <si>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</si>
  <si>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</si>
  <si>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</si>
  <si>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</si>
  <si>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</si>
  <si>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</si>
  <si>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</si>
  <si>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</si>
  <si>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</si>
  <si>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</si>
  <si>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</si>
  <si>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</si>
  <si>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</si>
  <si>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</si>
  <si>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</si>
  <si>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</si>
  <si>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</si>
  <si>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</si>
  <si>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</si>
  <si>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</si>
  <si>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</si>
  <si>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</si>
  <si>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</si>
  <si>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</si>
  <si>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</si>
  <si>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</si>
  <si>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</si>
  <si>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</si>
  <si>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</si>
  <si>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</si>
  <si>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</si>
  <si>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</si>
  <si>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</si>
  <si>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</si>
  <si>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</si>
  <si>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</si>
  <si>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</si>
  <si>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</si>
  <si>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</si>
  <si>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</si>
  <si>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</si>
  <si>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</si>
  <si>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</si>
  <si>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</si>
  <si>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</si>
  <si>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</si>
  <si>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</si>
  <si>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</si>
  <si>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</si>
  <si>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</si>
  <si>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</si>
  <si>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</si>
  <si>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</si>
  <si>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</si>
  <si>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</si>
  <si>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</si>
  <si>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</si>
  <si>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</si>
  <si>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</si>
  <si>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</si>
  <si>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</si>
  <si>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</si>
  <si>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</si>
  <si>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</si>
  <si>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</si>
  <si>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</si>
  <si>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</si>
  <si>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</si>
  <si>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</si>
  <si>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</si>
  <si>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</si>
  <si>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</si>
  <si>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</si>
  <si>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</si>
  <si>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</si>
  <si>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</si>
  <si>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</si>
  <si>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</si>
  <si>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</si>
  <si>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</si>
  <si>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</si>
  <si>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</si>
  <si>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</si>
  <si>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</si>
  <si>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</si>
  <si>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</si>
  <si>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</si>
  <si>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</si>
  <si>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</si>
  <si>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</si>
  <si>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</si>
  <si>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</si>
  <si>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</si>
  <si>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</si>
  <si>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</si>
  <si>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</si>
  <si>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</si>
  <si>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</si>
  <si>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</si>
  <si>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</si>
  <si>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</si>
  <si>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</si>
  <si>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</si>
  <si>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</si>
  <si>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</si>
  <si>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</si>
  <si>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</si>
  <si>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</si>
  <si>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</si>
  <si>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</si>
  <si>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</si>
  <si>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</si>
  <si>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</si>
  <si>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</si>
  <si>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</si>
  <si>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</si>
  <si>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</si>
  <si>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</si>
  <si>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</si>
  <si>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</si>
  <si>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</si>
  <si>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</si>
  <si>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</si>
  <si>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</si>
  <si>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</si>
  <si>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</si>
  <si>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</si>
  <si>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</si>
  <si>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</si>
  <si>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</si>
  <si>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</si>
  <si>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</si>
  <si>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</si>
  <si>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</si>
  <si>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</si>
  <si>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</si>
  <si>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</si>
  <si>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</si>
  <si>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</si>
  <si>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</si>
  <si>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</si>
  <si>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</si>
  <si>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</si>
  <si>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</si>
  <si>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</si>
  <si>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</si>
  <si>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</si>
  <si>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</si>
  <si>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</si>
  <si>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</si>
  <si>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</si>
  <si>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</si>
  <si>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</si>
  <si>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</si>
  <si>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</si>
  <si>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</si>
  <si>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</si>
  <si>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</si>
  <si>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</si>
  <si>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</si>
  <si>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</si>
  <si>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</si>
  <si>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</si>
  <si>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</si>
  <si>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</si>
  <si>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</si>
  <si>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</si>
  <si>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</si>
  <si>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</si>
  <si>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</si>
  <si>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</si>
  <si>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</si>
  <si>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</si>
  <si>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</si>
  <si>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</si>
  <si>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</si>
  <si>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</si>
  <si>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</si>
  <si>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</si>
  <si>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</si>
  <si>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</si>
  <si>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</si>
  <si>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</si>
  <si>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</si>
  <si>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</si>
  <si>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</si>
  <si>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</si>
  <si>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</si>
  <si>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</si>
  <si>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</si>
  <si>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</si>
  <si>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</si>
  <si>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</si>
  <si>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</si>
  <si>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</si>
  <si>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</si>
  <si>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</si>
  <si>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</si>
  <si>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</si>
  <si>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</si>
  <si>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</si>
  <si>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</si>
  <si>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</si>
  <si>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</si>
  <si>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</si>
  <si>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</si>
  <si>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</si>
  <si>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</si>
  <si>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</si>
  <si>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</si>
  <si>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</si>
  <si>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</si>
  <si>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</si>
  <si>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</si>
  <si>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</si>
  <si>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</si>
  <si>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</si>
  <si>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</si>
  <si>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</si>
  <si>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</si>
  <si>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</si>
  <si>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</si>
  <si>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</si>
  <si>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</si>
  <si>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</si>
  <si>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</si>
  <si>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</si>
  <si>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</si>
  <si>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</si>
  <si>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</si>
  <si>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</si>
  <si>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</si>
  <si>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</si>
  <si>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</si>
  <si>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</si>
  <si>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</si>
  <si>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</si>
  <si>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</si>
  <si>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</si>
  <si>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</si>
  <si>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</si>
  <si>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</si>
  <si>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</si>
  <si>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</si>
  <si>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</si>
  <si>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</si>
  <si>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</si>
  <si>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</si>
  <si>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</si>
  <si>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</si>
  <si>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</si>
  <si>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</si>
  <si>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</si>
  <si>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</si>
  <si>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</si>
  <si>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</si>
  <si>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</si>
  <si>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</si>
  <si>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</si>
  <si>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</si>
  <si>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</si>
  <si>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</si>
  <si>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</si>
  <si>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</si>
  <si>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</si>
  <si>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</si>
  <si>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</si>
  <si>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</si>
  <si>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</si>
  <si>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</si>
  <si>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</si>
  <si>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</si>
  <si>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</si>
  <si>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</si>
  <si>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</si>
  <si>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</si>
  <si>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</si>
  <si>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</si>
  <si>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</si>
  <si>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</si>
  <si>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</si>
  <si>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</si>
  <si>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</si>
  <si>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</si>
  <si>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</si>
  <si>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</si>
  <si>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</si>
  <si>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</si>
  <si>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</si>
  <si>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</si>
  <si>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</si>
  <si>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</si>
  <si>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</si>
  <si>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</si>
  <si>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</si>
  <si>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</si>
  <si>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</si>
  <si>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</si>
  <si>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</si>
  <si>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</si>
  <si>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</si>
  <si>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</si>
  <si>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</si>
  <si>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</si>
  <si>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</si>
  <si>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</si>
  <si>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</si>
  <si>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</si>
  <si>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</si>
  <si>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</si>
  <si>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</si>
  <si>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</si>
  <si>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</si>
  <si>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</si>
  <si>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</si>
  <si>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</si>
  <si>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</si>
  <si>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</si>
  <si>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</si>
  <si>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</si>
  <si>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</si>
  <si>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</si>
  <si>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</si>
  <si>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</si>
  <si>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</si>
  <si>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</si>
  <si>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</si>
  <si>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</si>
  <si>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</si>
  <si>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</si>
  <si>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</si>
  <si>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</si>
  <si>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</si>
  <si>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</si>
  <si>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</si>
  <si>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</si>
  <si>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</si>
  <si>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</si>
  <si>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</si>
  <si>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</si>
  <si>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</si>
  <si>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</si>
  <si>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</si>
  <si>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</si>
  <si>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</si>
  <si>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</si>
  <si>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</si>
  <si>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</si>
  <si>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</si>
  <si>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</si>
  <si>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</si>
  <si>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</si>
  <si>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</si>
  <si>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</si>
  <si>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</si>
  <si>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</si>
  <si>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</si>
  <si>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</si>
  <si>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</si>
  <si>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</si>
  <si>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</si>
  <si>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</si>
  <si>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</si>
  <si>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</si>
  <si>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</si>
  <si>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</si>
  <si>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</si>
  <si>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</si>
  <si>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</si>
  <si>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</si>
  <si>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</si>
  <si>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</si>
  <si>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</si>
  <si>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</si>
  <si>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</si>
  <si>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</si>
  <si>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</si>
  <si>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</si>
  <si>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</si>
  <si>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</si>
  <si>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</si>
  <si>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</si>
  <si>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</si>
  <si>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</si>
  <si>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</si>
  <si>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</si>
  <si>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</si>
  <si>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</si>
  <si>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</si>
  <si>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</si>
  <si>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</si>
  <si>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</si>
  <si>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</si>
  <si>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</si>
  <si>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</si>
  <si>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</si>
  <si>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</si>
  <si>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</si>
  <si>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</si>
  <si>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</si>
  <si>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</si>
  <si>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</si>
  <si>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</si>
  <si>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</si>
  <si>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</si>
  <si>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</si>
  <si>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</si>
  <si>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</si>
  <si>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</si>
  <si>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</si>
  <si>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</si>
  <si>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</si>
  <si>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</si>
  <si>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</si>
  <si>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</si>
  <si>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</si>
  <si>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</si>
  <si>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</si>
  <si>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</si>
  <si>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</si>
  <si>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</si>
  <si>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</si>
  <si>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</si>
  <si>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</si>
  <si>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</si>
  <si>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</si>
  <si>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</si>
  <si>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</si>
  <si>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</si>
  <si>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</si>
  <si>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</si>
  <si>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</si>
  <si>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</si>
  <si>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</si>
  <si>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</si>
  <si>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</si>
  <si>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</si>
  <si>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</si>
  <si>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</si>
  <si>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</si>
  <si>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</si>
  <si>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</si>
  <si>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</si>
  <si>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</si>
  <si>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</si>
  <si>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</si>
  <si>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</si>
  <si>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</si>
  <si>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</si>
  <si>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</si>
  <si>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</si>
  <si>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</si>
  <si>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</si>
  <si>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</si>
  <si>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</si>
  <si>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</si>
  <si>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</si>
  <si>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</si>
  <si>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</si>
  <si>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</si>
  <si>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</si>
  <si>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</si>
  <si>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</si>
  <si>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</si>
  <si>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</si>
  <si>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</si>
  <si>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</si>
  <si>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</si>
  <si>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</si>
  <si>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</si>
  <si>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</si>
  <si>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</si>
  <si>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</si>
  <si>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</si>
  <si>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</si>
  <si>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</si>
  <si>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</si>
  <si>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</si>
  <si>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</si>
  <si>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</si>
  <si>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</si>
  <si>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</si>
  <si>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</si>
  <si>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</si>
  <si>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</si>
  <si>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</si>
  <si>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</si>
  <si>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</si>
  <si>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</si>
  <si>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</si>
  <si>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</si>
  <si>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</si>
  <si>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</si>
  <si>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</si>
  <si>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</si>
  <si>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</si>
  <si>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</si>
  <si>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</si>
  <si>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</si>
  <si>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</si>
  <si>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</si>
  <si>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</si>
  <si>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</si>
  <si>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</si>
  <si>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</si>
  <si>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</si>
  <si>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</si>
  <si>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</si>
  <si>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</si>
  <si>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</si>
  <si>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</si>
  <si>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</si>
  <si>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</si>
  <si>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</si>
  <si>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</si>
  <si>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</si>
  <si>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</si>
  <si>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</si>
  <si>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</si>
  <si>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</si>
  <si>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</si>
  <si>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</si>
  <si>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</si>
  <si>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</si>
  <si>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</si>
  <si>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</si>
  <si>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</si>
  <si>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</si>
  <si>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</si>
  <si>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</si>
  <si>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</si>
  <si>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</si>
  <si>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</si>
  <si>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</si>
  <si>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</si>
  <si>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</si>
  <si>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</si>
  <si>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</si>
  <si>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</si>
  <si>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</si>
  <si>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</si>
  <si>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</si>
  <si>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</si>
  <si>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</si>
  <si>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</si>
  <si>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</si>
  <si>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</si>
  <si>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</si>
  <si>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</si>
  <si>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</si>
  <si>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</si>
  <si>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</si>
  <si>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</si>
  <si>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</si>
  <si>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</si>
  <si>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</si>
  <si>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</si>
  <si>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</si>
  <si>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</si>
  <si>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</si>
  <si>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</si>
  <si>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</si>
  <si>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</si>
  <si>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</si>
  <si>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</si>
  <si>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</si>
  <si>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</si>
  <si>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</si>
  <si>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</si>
  <si>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</si>
  <si>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</si>
  <si>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</si>
  <si>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</si>
  <si>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</si>
  <si>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</si>
  <si>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</si>
  <si>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</si>
  <si>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</si>
  <si>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</si>
  <si>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</si>
  <si>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</si>
  <si>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</si>
  <si>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</si>
  <si>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</si>
  <si>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</si>
  <si>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</si>
  <si>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</si>
  <si>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</si>
  <si>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</si>
  <si>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</si>
  <si>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</si>
  <si>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</si>
  <si>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</si>
  <si>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</si>
  <si>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</si>
  <si>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</si>
  <si>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</si>
  <si>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</si>
  <si>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</si>
  <si>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</si>
  <si>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</si>
  <si>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</si>
  <si>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</si>
  <si>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</si>
  <si>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</si>
  <si>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</si>
  <si>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</si>
  <si>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</si>
  <si>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</si>
  <si>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</si>
  <si>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</si>
  <si>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</si>
  <si>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</si>
  <si>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</si>
  <si>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</si>
  <si>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</si>
  <si>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</si>
  <si>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</si>
  <si>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</si>
  <si>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</si>
  <si>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</si>
  <si>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</si>
  <si>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</si>
  <si>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</si>
  <si>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</si>
  <si>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</si>
  <si>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</si>
  <si>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</si>
  <si>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</si>
  <si>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</si>
  <si>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</si>
  <si>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</si>
  <si>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</si>
  <si>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</si>
  <si>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</si>
  <si>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</si>
  <si>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</si>
  <si>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</si>
  <si>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</si>
  <si>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</si>
  <si>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</si>
  <si>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</si>
  <si>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</si>
  <si>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</si>
  <si>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</si>
  <si>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</si>
  <si>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</si>
  <si>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</si>
  <si>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</si>
  <si>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</si>
  <si>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</si>
  <si>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</si>
  <si>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</si>
  <si>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</si>
  <si>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</si>
  <si>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</si>
  <si>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</si>
  <si>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</si>
  <si>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</si>
  <si>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</si>
  <si>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</si>
  <si>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</si>
  <si>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</si>
  <si>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</si>
  <si>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</si>
  <si>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</si>
  <si>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</si>
  <si>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</si>
  <si>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</si>
  <si>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</si>
  <si>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</si>
  <si>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</si>
  <si>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</si>
  <si>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</si>
  <si>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</si>
  <si>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</si>
  <si>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</si>
  <si>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</si>
  <si>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</si>
  <si>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</si>
  <si>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</si>
  <si>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</si>
  <si>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</si>
  <si>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</si>
  <si>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</si>
  <si>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</si>
  <si>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</si>
  <si>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</si>
  <si>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</si>
  <si>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</si>
  <si>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</si>
  <si>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</si>
  <si>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</si>
  <si>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</si>
  <si>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</si>
  <si>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</si>
  <si>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</si>
  <si>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</si>
  <si>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</si>
  <si>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</si>
  <si>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</si>
  <si>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</si>
  <si>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</si>
  <si>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</si>
  <si>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</si>
  <si>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</si>
  <si>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</si>
  <si>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</si>
  <si>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</si>
  <si>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</si>
  <si>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</si>
  <si>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</si>
  <si>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</si>
  <si>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</si>
  <si>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</si>
  <si>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</si>
  <si>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</si>
  <si>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</si>
  <si>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</si>
  <si>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</si>
  <si>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</si>
  <si>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</si>
  <si>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</si>
  <si>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</si>
  <si>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</si>
  <si>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</si>
  <si>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</si>
  <si>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</si>
  <si>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</si>
  <si>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</si>
  <si>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</si>
  <si>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</si>
  <si>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</si>
  <si>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</si>
  <si>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</si>
  <si>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</si>
  <si>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</si>
  <si>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</si>
  <si>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</si>
  <si>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</si>
  <si>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</si>
  <si>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</si>
  <si>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</si>
  <si>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</si>
  <si>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</si>
  <si>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</si>
  <si>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</si>
  <si>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</si>
  <si>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</si>
  <si>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</si>
  <si>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</si>
  <si>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</si>
  <si>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</si>
  <si>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</si>
  <si>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</si>
  <si>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</si>
  <si>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</si>
  <si>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</si>
  <si>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</si>
  <si>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</si>
  <si>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</si>
  <si>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</si>
  <si>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</si>
  <si>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</si>
  <si>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</si>
  <si>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</si>
  <si>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</si>
  <si>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</si>
  <si>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</si>
  <si>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</si>
  <si>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</si>
  <si>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</si>
  <si>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</si>
  <si>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</si>
  <si>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</si>
  <si>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</si>
  <si>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</si>
  <si>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</si>
  <si>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</si>
  <si>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</si>
  <si>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</si>
  <si>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</si>
  <si>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</si>
  <si>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</si>
  <si>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</si>
  <si>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</si>
  <si>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</si>
  <si>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</si>
  <si>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</si>
  <si>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</si>
  <si>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</si>
  <si>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</si>
  <si>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</si>
  <si>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</si>
  <si>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</si>
  <si>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</si>
  <si>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</si>
  <si>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</si>
  <si>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</si>
  <si>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</si>
  <si>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</si>
  <si>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</si>
  <si>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</si>
  <si>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</si>
  <si>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</si>
  <si>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</si>
  <si>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</si>
  <si>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</si>
  <si>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</si>
  <si>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</si>
  <si>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</si>
  <si>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</si>
  <si>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</si>
  <si>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</si>
  <si>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</si>
  <si>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</si>
  <si>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</si>
  <si>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</si>
  <si>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</si>
  <si>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</si>
  <si>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</si>
  <si>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</si>
  <si>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</si>
  <si>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</si>
  <si>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</si>
  <si>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</si>
  <si>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</si>
  <si>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</si>
  <si>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</si>
  <si>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</si>
  <si>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</si>
  <si>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</si>
  <si>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</si>
  <si>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</si>
  <si>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</si>
  <si>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</si>
  <si>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</si>
  <si>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</si>
  <si>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</si>
  <si>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</si>
  <si>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</si>
  <si>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</si>
  <si>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</si>
  <si>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</si>
  <si>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</si>
  <si>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</si>
  <si>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</si>
  <si>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</si>
  <si>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</si>
  <si>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</si>
  <si>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</si>
  <si>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</si>
  <si>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</si>
  <si>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</si>
  <si>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</si>
  <si>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</si>
  <si>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</si>
  <si>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</si>
  <si>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</si>
  <si>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</si>
  <si>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</si>
  <si>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</si>
  <si>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</si>
  <si>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</si>
  <si>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</si>
  <si>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</si>
  <si>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</si>
  <si>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</si>
  <si>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</si>
  <si>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</si>
  <si>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</si>
  <si>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</si>
  <si>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</si>
  <si>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</si>
  <si>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</si>
  <si>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</si>
  <si>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</si>
  <si>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</si>
  <si>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</si>
  <si>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</si>
  <si>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</si>
  <si>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</si>
  <si>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</si>
  <si>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</si>
  <si>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</si>
  <si>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</si>
  <si>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</si>
  <si>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</si>
  <si>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</si>
  <si>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</si>
  <si>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</si>
  <si>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</si>
  <si>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</si>
  <si>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</si>
  <si>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</si>
  <si>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</si>
  <si>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</si>
  <si>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</si>
  <si>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</si>
  <si>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</si>
  <si>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</si>
  <si>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</si>
  <si>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</si>
  <si>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</si>
  <si>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</si>
  <si>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</si>
  <si>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</si>
  <si>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</si>
  <si>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</si>
  <si>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</si>
  <si>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</si>
  <si>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</si>
  <si>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</si>
  <si>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</si>
  <si>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</si>
  <si>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</si>
  <si>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</si>
  <si>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</si>
  <si>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</si>
  <si>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</si>
  <si>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</si>
  <si>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</si>
  <si>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</si>
  <si>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</si>
  <si>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</si>
  <si>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</si>
  <si>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</si>
  <si>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</si>
  <si>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</si>
  <si>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</si>
  <si>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</si>
  <si>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</si>
  <si>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</si>
  <si>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</si>
  <si>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</si>
  <si>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</si>
  <si>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</si>
  <si>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</si>
  <si>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</si>
  <si>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</si>
  <si>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</si>
  <si>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</si>
  <si>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</si>
  <si>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</si>
  <si>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</si>
  <si>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</si>
  <si>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</si>
  <si>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</si>
  <si>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</si>
  <si>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</si>
  <si>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</si>
  <si>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</si>
  <si>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</si>
  <si>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</si>
  <si>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</si>
  <si>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</si>
  <si>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</si>
  <si>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</si>
  <si>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</si>
  <si>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</si>
  <si>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</si>
  <si>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</si>
  <si>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</si>
  <si>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</si>
  <si>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</si>
  <si>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</si>
  <si>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</si>
  <si>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</si>
  <si>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</si>
  <si>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</si>
  <si>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</si>
  <si>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</si>
  <si>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</si>
  <si>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</si>
  <si>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</si>
  <si>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</si>
  <si>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</si>
  <si>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</si>
  <si>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</si>
  <si>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</si>
  <si>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</si>
  <si>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</si>
  <si>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</si>
  <si>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</si>
  <si>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</si>
  <si>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</si>
  <si>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</si>
  <si>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</si>
  <si>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</si>
  <si>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</si>
  <si>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</si>
  <si>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</si>
  <si>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</si>
  <si>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</si>
  <si>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</si>
  <si>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</si>
  <si>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</si>
  <si>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</si>
  <si>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</si>
  <si>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</si>
  <si>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</si>
  <si>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</si>
  <si>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</si>
  <si>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</si>
  <si>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</si>
  <si>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</si>
  <si>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</si>
  <si>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</si>
  <si>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</si>
  <si>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</si>
  <si>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</si>
  <si>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</si>
  <si>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</si>
  <si>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</si>
  <si>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</si>
  <si>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</si>
  <si>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</si>
  <si>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</si>
  <si>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</si>
  <si>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</si>
  <si>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</si>
  <si>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</si>
  <si>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</si>
  <si>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</si>
  <si>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</si>
  <si>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</si>
  <si>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</si>
  <si>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</si>
  <si>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</si>
  <si>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</si>
  <si>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</si>
  <si>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</si>
  <si>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</si>
  <si>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</si>
  <si>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</si>
  <si>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</si>
  <si>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</si>
  <si>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</si>
  <si>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</si>
  <si>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</si>
  <si>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</si>
  <si>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</si>
  <si>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</si>
  <si>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</si>
  <si>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</si>
  <si>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</si>
  <si>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</si>
  <si>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</si>
  <si>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</si>
  <si>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</si>
  <si>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</si>
  <si>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</si>
  <si>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</si>
  <si>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</si>
  <si>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</si>
  <si>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</si>
  <si>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</si>
  <si>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</si>
  <si>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</si>
  <si>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</si>
  <si>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</si>
  <si>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</si>
  <si>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</si>
  <si>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</si>
  <si>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</si>
  <si>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</si>
  <si>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</si>
  <si>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</si>
  <si>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</si>
  <si>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</si>
  <si>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</si>
  <si>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</si>
  <si>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</si>
  <si>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</si>
  <si>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</si>
  <si>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</si>
  <si>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</si>
  <si>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</si>
  <si>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</si>
  <si>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</si>
  <si>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</si>
  <si>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</si>
  <si>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</si>
  <si>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</si>
  <si>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</si>
  <si>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</si>
  <si>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</si>
  <si>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</si>
  <si>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</si>
  <si>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</si>
  <si>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</si>
  <si>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</si>
  <si>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</si>
  <si>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</si>
  <si>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</si>
  <si>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</si>
  <si>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</si>
  <si>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</si>
  <si>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</si>
  <si>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</si>
  <si>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</si>
  <si>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</si>
  <si>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</si>
  <si>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</si>
  <si>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</si>
  <si>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</si>
  <si>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</si>
  <si>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</si>
  <si>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</si>
  <si>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</si>
  <si>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</si>
  <si>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</si>
  <si>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</si>
  <si>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</si>
  <si>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</si>
  <si>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</si>
  <si>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</si>
  <si>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</si>
  <si>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</si>
  <si>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</si>
  <si>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</si>
  <si>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</si>
  <si>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</si>
  <si>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</si>
  <si>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</si>
  <si>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</si>
  <si>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</si>
  <si>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</si>
  <si>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</si>
  <si>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</si>
  <si>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</si>
  <si>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</si>
  <si>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</si>
  <si>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</si>
  <si>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</si>
  <si>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</si>
  <si>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</si>
  <si>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</si>
  <si>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</si>
  <si>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</si>
  <si>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</si>
  <si>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</si>
  <si>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</si>
  <si>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</si>
  <si>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</si>
  <si>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</si>
  <si>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</si>
  <si>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</si>
  <si>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</si>
  <si>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</si>
  <si>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</si>
  <si>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</si>
  <si>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</si>
  <si>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</si>
  <si>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</si>
  <si>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</si>
  <si>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</si>
  <si>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</si>
  <si>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</si>
  <si>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</si>
  <si>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</si>
  <si>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</si>
  <si>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</si>
  <si>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</si>
  <si>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</si>
  <si>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</si>
  <si>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</si>
  <si>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</si>
  <si>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</si>
  <si>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</si>
  <si>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</si>
  <si>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</si>
  <si>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</si>
  <si>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</si>
  <si>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</si>
  <si>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</si>
  <si>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</si>
  <si>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</si>
  <si>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</si>
  <si>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</si>
  <si>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</si>
  <si>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</si>
  <si>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</si>
  <si>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</si>
  <si>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</si>
  <si>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</si>
  <si>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</si>
  <si>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</si>
  <si>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</si>
  <si>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</si>
  <si>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</si>
  <si>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</si>
  <si>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</si>
  <si>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</si>
  <si>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</si>
  <si>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</si>
  <si>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</si>
  <si>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</si>
  <si>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</si>
  <si>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</si>
  <si>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</si>
  <si>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</si>
  <si>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</si>
  <si>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</si>
  <si>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</si>
  <si>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</si>
  <si>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</si>
  <si>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</si>
  <si>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</si>
  <si>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</si>
  <si>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</si>
  <si>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</si>
  <si>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</si>
  <si>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</si>
  <si>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</si>
  <si>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</si>
  <si>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</si>
  <si>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</si>
  <si>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</si>
  <si>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</si>
  <si>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</si>
  <si>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</si>
  <si>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</si>
  <si>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</si>
  <si>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</si>
  <si>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</si>
  <si>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</si>
  <si>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</si>
  <si>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</si>
  <si>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</si>
  <si>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</si>
  <si>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</si>
  <si>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</si>
  <si>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</si>
  <si>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</si>
  <si>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</si>
  <si>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</si>
  <si>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</si>
  <si>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</si>
  <si>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</si>
  <si>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</si>
  <si>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</si>
  <si>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</si>
  <si>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</si>
  <si>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</si>
  <si>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</si>
  <si>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</si>
  <si>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</si>
  <si>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</si>
  <si>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</si>
  <si>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</si>
  <si>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</si>
  <si>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</si>
  <si>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</si>
  <si>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</si>
  <si>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</si>
  <si>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</si>
  <si>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</si>
  <si>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</si>
  <si>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</si>
  <si>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</si>
  <si>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</si>
  <si>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</si>
  <si>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</si>
  <si>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</si>
  <si>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</si>
  <si>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</si>
  <si>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</si>
  <si>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</si>
  <si>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</si>
  <si>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</si>
  <si>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</si>
  <si>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</si>
  <si>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</si>
  <si>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</si>
  <si>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</si>
  <si>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</si>
  <si>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</si>
  <si>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</si>
  <si>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</si>
  <si>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</si>
  <si>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</si>
  <si>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</si>
  <si>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</si>
  <si>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</si>
  <si>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</si>
  <si>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</si>
  <si>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</si>
  <si>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</si>
  <si>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</si>
  <si>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</si>
  <si>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</si>
  <si>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</si>
  <si>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</si>
  <si>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</si>
  <si>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</si>
  <si>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</si>
  <si>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</si>
  <si>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</si>
  <si>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</si>
  <si>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</si>
  <si>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</si>
  <si>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</si>
  <si>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</si>
  <si>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</si>
  <si>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</si>
  <si>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</si>
  <si>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</si>
  <si>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</si>
  <si>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</si>
  <si>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</si>
  <si>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</si>
  <si>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</si>
  <si>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</si>
  <si>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</si>
  <si>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</si>
  <si>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</si>
  <si>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</si>
  <si>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</si>
  <si>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</si>
  <si>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</si>
  <si>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</si>
  <si>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</si>
  <si>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</si>
  <si>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</si>
  <si>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</si>
  <si>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</si>
  <si>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</si>
  <si>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</si>
  <si>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</si>
  <si>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</si>
  <si>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</si>
  <si>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</si>
  <si>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</si>
  <si>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</si>
  <si>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</si>
  <si>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</si>
  <si>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</si>
  <si>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</si>
  <si>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</si>
  <si>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</si>
  <si>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</si>
  <si>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</si>
  <si>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</si>
  <si>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</si>
  <si>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</si>
  <si>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</si>
  <si>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</si>
  <si>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</si>
  <si>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</si>
  <si>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</si>
  <si>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</si>
  <si>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</si>
  <si>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</si>
  <si>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</si>
  <si>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</si>
  <si>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</si>
  <si>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</si>
  <si>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</si>
  <si>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</si>
  <si>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</si>
  <si>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</si>
  <si>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</si>
  <si>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</si>
  <si>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</si>
  <si>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</si>
  <si>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</si>
  <si>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</si>
  <si>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</si>
  <si>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</si>
  <si>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</si>
  <si>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</si>
  <si>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</si>
  <si>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</si>
  <si>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</si>
  <si>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</si>
  <si>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</si>
  <si>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</si>
  <si>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</si>
  <si>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</si>
  <si>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</si>
  <si>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</si>
  <si>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</si>
  <si>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</si>
  <si>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</si>
  <si>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</si>
  <si>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</si>
  <si>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</si>
  <si>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</si>
  <si>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</si>
  <si>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</si>
  <si>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</si>
  <si>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</si>
  <si>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</si>
  <si>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</si>
  <si>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</si>
  <si>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</si>
  <si>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</si>
  <si>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</si>
  <si>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</si>
  <si>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</si>
  <si>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</si>
  <si>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</si>
  <si>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</si>
  <si>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</si>
  <si>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</si>
  <si>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</si>
  <si>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</si>
  <si>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</si>
  <si>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</si>
  <si>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</si>
  <si>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</si>
  <si>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</si>
  <si>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</si>
  <si>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</si>
  <si>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</si>
  <si>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</si>
  <si>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</si>
  <si>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</si>
  <si>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</si>
  <si>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</si>
  <si>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</si>
  <si>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</si>
  <si>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</si>
  <si>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</si>
  <si>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</si>
  <si>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</si>
  <si>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</si>
  <si>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</si>
  <si>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</si>
  <si>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</si>
  <si>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</si>
  <si>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</si>
  <si>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</si>
  <si>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</si>
  <si>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</si>
  <si>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</si>
  <si>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</si>
  <si>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</si>
  <si>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</si>
  <si>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</si>
  <si>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</si>
  <si>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</si>
  <si>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</si>
  <si>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</si>
  <si>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</si>
  <si>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</si>
  <si>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</si>
  <si>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</si>
  <si>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</si>
  <si>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</si>
  <si>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</si>
  <si>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</si>
  <si>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</si>
  <si>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</si>
  <si>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</si>
  <si>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</si>
  <si>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</si>
  <si>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</si>
  <si>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</si>
  <si>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</si>
  <si>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</si>
  <si>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</si>
  <si>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</si>
  <si>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</si>
  <si>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</si>
  <si>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</si>
  <si>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</si>
  <si>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</si>
  <si>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</si>
  <si>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</si>
  <si>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</si>
  <si>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</si>
  <si>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</si>
  <si>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</si>
  <si>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</si>
  <si>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</si>
  <si>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</si>
  <si>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</si>
  <si>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</si>
  <si>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</si>
  <si>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</si>
  <si>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</si>
  <si>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</si>
  <si>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</si>
  <si>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</si>
  <si>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</si>
  <si>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</si>
  <si>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</si>
  <si>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</si>
  <si>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</si>
  <si>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</si>
  <si>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</si>
  <si>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</si>
  <si>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</si>
  <si>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</si>
  <si>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</si>
  <si>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</si>
  <si>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</si>
  <si>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</si>
  <si>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</si>
  <si>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</si>
  <si>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</si>
  <si>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</si>
  <si>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</si>
  <si>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</si>
  <si>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</si>
  <si>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</si>
  <si>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</si>
  <si>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</si>
  <si>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</si>
  <si>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</si>
  <si>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</si>
  <si>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</si>
  <si>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</si>
  <si>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</si>
  <si>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</si>
  <si>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</si>
  <si>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</si>
  <si>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</si>
  <si>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</si>
  <si>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</si>
  <si>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</si>
  <si>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</si>
  <si>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</si>
  <si>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</si>
  <si>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</si>
  <si>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</si>
  <si>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</si>
  <si>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</si>
  <si>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</si>
  <si>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</si>
  <si>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</si>
  <si>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</si>
  <si>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</si>
  <si>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</si>
  <si>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</si>
  <si>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</si>
  <si>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</si>
  <si>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</si>
  <si>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</si>
  <si>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</si>
  <si>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</si>
  <si>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</si>
  <si>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</si>
  <si>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</si>
  <si>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</si>
  <si>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</si>
  <si>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</si>
  <si>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</si>
  <si>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</si>
  <si>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</si>
  <si>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</si>
  <si>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</si>
  <si>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</si>
  <si>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</si>
  <si>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</si>
  <si>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</si>
  <si>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</si>
  <si>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</si>
  <si>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</si>
  <si>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</si>
  <si>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</si>
  <si>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</si>
  <si>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</si>
  <si>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</si>
  <si>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</si>
  <si>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</si>
  <si>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</si>
  <si>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</si>
  <si>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</si>
  <si>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</si>
  <si>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</si>
  <si>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</si>
  <si>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</si>
  <si>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</si>
  <si>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</si>
  <si>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</si>
  <si>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</si>
  <si>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</si>
  <si>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</si>
  <si>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</si>
  <si>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</si>
  <si>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</si>
  <si>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</si>
  <si>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</si>
  <si>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</si>
  <si>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</si>
  <si>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</si>
  <si>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</si>
  <si>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</si>
  <si>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</si>
  <si>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</si>
  <si>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</si>
  <si>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</si>
  <si>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</si>
  <si>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</si>
  <si>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</si>
  <si>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</si>
  <si>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</si>
  <si>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</si>
  <si>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</si>
  <si>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</si>
  <si>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</si>
  <si>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</si>
  <si>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</si>
  <si>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</si>
  <si>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</si>
  <si>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</si>
  <si>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</si>
  <si>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</si>
  <si>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</si>
  <si>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</si>
  <si>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</si>
  <si>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</si>
  <si>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</si>
  <si>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</si>
  <si>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</si>
  <si>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</si>
  <si>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</si>
  <si>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</si>
  <si>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</si>
  <si>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</si>
  <si>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</si>
  <si>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</si>
  <si>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</si>
  <si>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</si>
  <si>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</si>
  <si>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</si>
  <si>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</si>
  <si>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</si>
  <si>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</si>
  <si>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</si>
  <si>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</si>
  <si>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</si>
  <si>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</si>
  <si>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</si>
  <si>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</si>
  <si>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</si>
  <si>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</si>
  <si>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</si>
  <si>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</si>
  <si>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</si>
  <si>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</si>
  <si>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</si>
  <si>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</si>
  <si>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</si>
  <si>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</si>
  <si>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</si>
  <si>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</si>
  <si>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</si>
  <si>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</si>
  <si>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</si>
  <si>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</si>
  <si>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</si>
  <si>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</si>
  <si>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</si>
  <si>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</si>
  <si>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</si>
  <si>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</si>
  <si>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</si>
  <si>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</si>
  <si>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</si>
  <si>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</si>
  <si>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</si>
  <si>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</si>
  <si>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</si>
  <si>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</si>
  <si>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</si>
  <si>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</si>
  <si>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</si>
  <si>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</si>
  <si>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</si>
  <si>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</si>
  <si>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</si>
  <si>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</si>
  <si>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</si>
  <si>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</si>
  <si>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</si>
  <si>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</si>
  <si>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</si>
  <si>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</si>
  <si>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</si>
  <si>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</si>
  <si>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</si>
  <si>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</si>
  <si>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</si>
  <si>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</si>
  <si>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</si>
  <si>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</si>
  <si>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</si>
  <si>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</si>
  <si>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</si>
  <si>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</si>
  <si>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</si>
  <si>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</si>
  <si>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</si>
  <si>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</si>
  <si>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</si>
  <si>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</si>
  <si>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</si>
  <si>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</si>
  <si>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</si>
  <si>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</si>
  <si>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</si>
  <si>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</si>
  <si>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</si>
  <si>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</si>
  <si>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</si>
  <si>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</si>
  <si>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</si>
  <si>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</si>
  <si>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</si>
  <si>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</si>
  <si>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</si>
  <si>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</si>
  <si>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</si>
  <si>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</si>
  <si>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</si>
  <si>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</si>
  <si>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</si>
  <si>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</si>
  <si>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</si>
  <si>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</si>
  <si>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</si>
  <si>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</si>
  <si>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</si>
  <si>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</si>
  <si>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</si>
  <si>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</si>
  <si>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</si>
  <si>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</si>
  <si>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</si>
  <si>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</si>
  <si>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</si>
  <si>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</si>
  <si>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</si>
  <si>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</si>
  <si>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</si>
  <si>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</si>
  <si>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</si>
  <si>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</si>
  <si>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</si>
  <si>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</si>
  <si>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</si>
  <si>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</si>
  <si>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</si>
  <si>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</si>
  <si>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</si>
  <si>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</si>
  <si>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</si>
  <si>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</si>
  <si>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</si>
  <si>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</si>
  <si>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</si>
  <si>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</si>
  <si>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</si>
  <si>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</si>
  <si>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</si>
  <si>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</si>
  <si>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</si>
  <si>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</si>
  <si>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</si>
  <si>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</si>
  <si>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</si>
  <si>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</si>
  <si>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</si>
  <si>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</si>
  <si>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</si>
  <si>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</si>
  <si>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</si>
  <si>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</si>
  <si>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</si>
  <si>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</si>
  <si>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</si>
  <si>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</si>
  <si>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</si>
  <si>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</si>
  <si>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</si>
  <si>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</si>
  <si>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</si>
  <si>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</si>
  <si>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</si>
  <si>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</si>
  <si>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</si>
  <si>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</si>
  <si>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</si>
  <si>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</si>
  <si>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</si>
  <si>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</si>
  <si>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</si>
  <si>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</si>
  <si>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</si>
  <si>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</si>
  <si>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</si>
  <si>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</si>
  <si>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</si>
  <si>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</si>
  <si>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</si>
  <si>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</si>
  <si>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</si>
  <si>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</si>
  <si>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</si>
  <si>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</si>
  <si>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</si>
  <si>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</si>
  <si>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</si>
  <si>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</si>
  <si>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</si>
  <si>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</si>
  <si>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</si>
  <si>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</si>
  <si>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</si>
  <si>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</si>
  <si>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</si>
  <si>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</si>
  <si>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</si>
  <si>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</si>
  <si>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</si>
  <si>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</si>
  <si>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</si>
  <si>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</si>
  <si>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</si>
  <si>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</si>
  <si>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</si>
  <si>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</si>
  <si>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</si>
  <si>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</si>
  <si>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</si>
  <si>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</si>
  <si>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</si>
  <si>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</si>
  <si>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</si>
  <si>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</si>
  <si>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</si>
  <si>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</si>
  <si>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</si>
  <si>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</si>
  <si>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</si>
  <si>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</si>
  <si>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</si>
  <si>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</si>
  <si>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</si>
  <si>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</si>
  <si>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</si>
  <si>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</si>
  <si>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</si>
  <si>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</si>
  <si>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</si>
  <si>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</si>
  <si>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</si>
  <si>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</si>
  <si>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</si>
  <si>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</si>
  <si>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</si>
  <si>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</si>
  <si>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</si>
  <si>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</si>
  <si>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</si>
  <si>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</si>
  <si>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</si>
  <si>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</si>
  <si>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</si>
  <si>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</si>
  <si>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</si>
  <si>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</si>
  <si>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</si>
  <si>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</si>
  <si>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</si>
  <si>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</si>
  <si>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</si>
  <si>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</si>
  <si>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</si>
  <si>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</si>
  <si>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</si>
  <si>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</si>
  <si>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</si>
  <si>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</si>
  <si>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</si>
  <si>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</si>
  <si>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</si>
  <si>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</si>
  <si>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</si>
  <si>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</si>
  <si>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</si>
  <si>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</si>
  <si>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</si>
  <si>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</si>
  <si>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</si>
  <si>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</si>
  <si>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</si>
  <si>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</si>
  <si>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</si>
  <si>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</si>
  <si>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</si>
  <si>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</si>
  <si>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</si>
  <si>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</si>
  <si>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</si>
  <si>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</si>
  <si>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</si>
  <si>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</si>
  <si>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</si>
  <si>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</si>
  <si>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</si>
  <si>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</si>
  <si>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</si>
  <si>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</si>
  <si>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</si>
  <si>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</si>
  <si>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</si>
  <si>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</si>
  <si>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</si>
  <si>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</si>
  <si>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</si>
  <si>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</si>
  <si>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</si>
  <si>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</si>
  <si>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</si>
  <si>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</si>
  <si>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</si>
  <si>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</si>
  <si>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</si>
  <si>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</si>
  <si>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</si>
  <si>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</si>
  <si>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</si>
  <si>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</si>
  <si>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</si>
  <si>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</si>
  <si>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</si>
  <si>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</si>
  <si>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</si>
  <si>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</si>
  <si>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</si>
  <si>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</si>
  <si>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</si>
  <si>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</si>
  <si>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</si>
  <si>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</si>
  <si>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</si>
  <si>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</si>
  <si>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</si>
  <si>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</si>
  <si>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</si>
  <si>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</si>
  <si>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</si>
  <si>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</si>
  <si>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</si>
  <si>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</si>
  <si>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</si>
  <si>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</si>
  <si>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</si>
  <si>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</si>
  <si>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</si>
  <si>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</si>
  <si>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</si>
  <si>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</si>
  <si>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</si>
  <si>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</si>
  <si>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</si>
  <si>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</si>
  <si>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</si>
  <si>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</si>
  <si>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</si>
  <si>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</si>
  <si>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</si>
  <si>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</si>
  <si>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</si>
  <si>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</si>
  <si>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</si>
  <si>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</si>
  <si>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</si>
  <si>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</si>
  <si>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</si>
  <si>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</si>
  <si>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</si>
  <si>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</si>
  <si>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</si>
  <si>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</si>
  <si>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</si>
  <si>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</si>
  <si>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</si>
  <si>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</si>
  <si>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</si>
  <si>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</si>
  <si>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</si>
  <si>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</si>
  <si>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</si>
  <si>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</si>
  <si>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</si>
  <si>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</si>
  <si>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</si>
  <si>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</si>
  <si>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</si>
  <si>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</si>
  <si>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</si>
  <si>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</si>
  <si>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</si>
  <si>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</si>
  <si>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</si>
  <si>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</si>
  <si>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</si>
  <si>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</si>
  <si>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</si>
  <si>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</si>
  <si>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</si>
  <si>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</si>
  <si>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</si>
  <si>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</si>
  <si>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</si>
  <si>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</si>
  <si>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</si>
  <si>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</si>
  <si>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</si>
  <si>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</si>
  <si>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</si>
  <si>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</si>
  <si>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</si>
  <si>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</si>
  <si>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</si>
  <si>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</si>
  <si>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</si>
  <si>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</si>
  <si>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</si>
  <si>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</si>
  <si>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</si>
  <si>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</si>
  <si>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</si>
  <si>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</si>
  <si>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</si>
  <si>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</si>
  <si>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</si>
  <si>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</si>
  <si>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</si>
  <si>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</si>
  <si>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</si>
  <si>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</si>
  <si>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</si>
  <si>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</si>
  <si>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</si>
  <si>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</si>
  <si>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</si>
  <si>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</si>
  <si>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</si>
  <si>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</si>
  <si>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</si>
  <si>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</si>
  <si>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</si>
  <si>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</si>
  <si>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</si>
  <si>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</si>
  <si>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</si>
  <si>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</si>
  <si>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</si>
  <si>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</si>
  <si>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</si>
  <si>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</si>
  <si>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</si>
  <si>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</si>
  <si>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</si>
  <si>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</si>
  <si>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</si>
  <si>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</si>
  <si>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</si>
  <si>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</si>
  <si>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</si>
  <si>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</si>
  <si>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</si>
  <si>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</si>
  <si>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</si>
  <si>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</si>
  <si>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</si>
  <si>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</si>
  <si>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</si>
  <si>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</si>
  <si>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</si>
  <si>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</si>
  <si>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</si>
  <si>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</si>
  <si>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</si>
  <si>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</si>
  <si>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</si>
  <si>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</si>
  <si>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</si>
  <si>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</si>
  <si>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</si>
  <si>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</si>
  <si>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</si>
  <si>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</si>
  <si>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</si>
  <si>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</si>
  <si>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</si>
  <si>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</si>
  <si>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</si>
  <si>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</si>
  <si>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</si>
  <si>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</si>
  <si>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</si>
  <si>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</si>
  <si>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</si>
  <si>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</si>
  <si>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</si>
  <si>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</si>
  <si>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</si>
  <si>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</si>
  <si>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</si>
  <si>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</si>
  <si>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</si>
  <si>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</si>
  <si>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</si>
  <si>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</si>
  <si>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</si>
  <si>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</si>
  <si>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</si>
  <si>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</si>
  <si>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</si>
  <si>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</si>
  <si>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</si>
  <si>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</si>
  <si>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</si>
  <si>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</si>
  <si>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</si>
  <si>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</si>
  <si>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</si>
  <si>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</si>
  <si>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</si>
  <si>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</si>
  <si>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</si>
  <si>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</si>
  <si>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</si>
  <si>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</si>
  <si>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</si>
  <si>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</si>
  <si>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</si>
  <si>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</si>
  <si>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</si>
  <si>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</si>
  <si>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</si>
  <si>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</si>
  <si>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</si>
  <si>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</si>
  <si>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</si>
  <si>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</si>
  <si>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</si>
  <si>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</si>
  <si>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</si>
  <si>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</si>
  <si>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</si>
  <si>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</si>
  <si>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</si>
  <si>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</si>
  <si>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</si>
  <si>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</si>
  <si>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</si>
  <si>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</si>
  <si>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</si>
  <si>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</si>
  <si>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</si>
  <si>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</si>
  <si>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</si>
  <si>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</si>
  <si>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</si>
  <si>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</si>
  <si>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</si>
  <si>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</si>
  <si>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</si>
  <si>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</si>
  <si>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</si>
  <si>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</si>
  <si>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</si>
  <si>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</si>
  <si>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</si>
  <si>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</si>
  <si>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</si>
  <si>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</si>
  <si>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</si>
  <si>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</si>
  <si>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</si>
  <si>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</si>
  <si>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</si>
  <si>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</si>
  <si>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</si>
  <si>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</si>
  <si>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</si>
  <si>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</si>
  <si>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</si>
  <si>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</si>
  <si>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</si>
  <si>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</si>
  <si>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</si>
  <si>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</si>
  <si>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</si>
  <si>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</si>
  <si>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</si>
  <si>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</si>
  <si>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</si>
  <si>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</si>
  <si>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</si>
  <si>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</si>
  <si>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</si>
  <si>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</si>
  <si>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</si>
  <si>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</si>
  <si>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</si>
  <si>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</si>
  <si>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</si>
  <si>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</si>
  <si>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</si>
  <si>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</si>
  <si>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</si>
  <si>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</si>
  <si>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</si>
  <si>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</si>
  <si>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</si>
  <si>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</si>
  <si>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</si>
  <si>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</si>
  <si>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</si>
  <si>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</si>
  <si>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</si>
  <si>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</si>
  <si>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</si>
  <si>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</si>
  <si>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</si>
  <si>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</si>
  <si>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</si>
  <si>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</si>
  <si>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</si>
  <si>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</si>
  <si>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</si>
  <si>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</si>
  <si>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</si>
  <si>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</si>
  <si>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</si>
  <si>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</si>
  <si>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</si>
  <si>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</si>
  <si>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</si>
  <si>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</si>
  <si>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</si>
  <si>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</si>
  <si>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</si>
  <si>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</si>
  <si>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</si>
  <si>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</si>
  <si>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</si>
  <si>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</si>
  <si>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</si>
  <si>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</si>
  <si>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</si>
  <si>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</si>
  <si>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</si>
  <si>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</si>
  <si>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</si>
  <si>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</si>
  <si>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</si>
  <si>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</si>
  <si>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</si>
  <si>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</si>
  <si>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</si>
  <si>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</si>
  <si>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</si>
  <si>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</si>
  <si>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</si>
  <si>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</si>
  <si>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</si>
  <si>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</si>
  <si>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</si>
  <si>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</si>
  <si>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</si>
  <si>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</si>
  <si>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</si>
  <si>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</si>
  <si>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</si>
  <si>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</si>
  <si>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</si>
  <si>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</si>
  <si>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</si>
  <si>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</si>
  <si>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</si>
  <si>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</si>
  <si>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</si>
  <si>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</si>
  <si>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</si>
  <si>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</si>
  <si>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</si>
  <si>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</si>
  <si>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</si>
  <si>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</si>
  <si>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</si>
  <si>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</si>
  <si>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</si>
  <si>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</si>
  <si>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</si>
  <si>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</si>
  <si>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</si>
  <si>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</si>
  <si>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</si>
  <si>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</si>
  <si>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</si>
  <si>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</si>
  <si>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</si>
  <si>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</si>
  <si>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</si>
  <si>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</si>
  <si>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</si>
  <si>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</si>
  <si>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</si>
  <si>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</si>
  <si>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</si>
  <si>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</si>
  <si>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</si>
  <si>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</si>
  <si>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</si>
  <si>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</si>
  <si>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</si>
  <si>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</si>
  <si>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</si>
  <si>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</si>
  <si>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</si>
  <si>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</si>
  <si>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</si>
  <si>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</si>
  <si>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</si>
  <si>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</si>
  <si>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</si>
  <si>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</si>
  <si>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</si>
  <si>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</si>
  <si>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</si>
  <si>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</si>
  <si>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</si>
  <si>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</si>
  <si>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</si>
  <si>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</si>
  <si>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</si>
  <si>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</si>
  <si>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</si>
  <si>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</si>
  <si>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</si>
  <si>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</si>
  <si>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</si>
  <si>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</si>
  <si>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</si>
  <si>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</si>
  <si>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</si>
  <si>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</si>
  <si>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</si>
  <si>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</si>
  <si>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</si>
  <si>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</si>
  <si>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</si>
  <si>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</si>
  <si>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</si>
  <si>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</si>
  <si>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</si>
  <si>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</si>
  <si>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</si>
  <si>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</si>
  <si>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</si>
  <si>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</si>
  <si>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</si>
  <si>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</si>
  <si>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</si>
  <si>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</si>
  <si>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</si>
  <si>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</si>
  <si>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</si>
  <si>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</si>
  <si>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</si>
  <si>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</si>
  <si>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</si>
  <si>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</si>
  <si>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</si>
  <si>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</si>
  <si>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</si>
  <si>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</si>
  <si>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</si>
  <si>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</si>
  <si>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</si>
  <si>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</si>
  <si>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</si>
  <si>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</si>
  <si>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</si>
  <si>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</si>
  <si>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</si>
  <si>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</si>
  <si>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</si>
  <si>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</si>
  <si>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</si>
  <si>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</si>
  <si>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</si>
  <si>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</si>
  <si>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</si>
  <si>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</si>
  <si>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</si>
  <si>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</si>
  <si>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</si>
  <si>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</si>
  <si>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</si>
  <si>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</si>
  <si>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</si>
  <si>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</si>
  <si>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</si>
  <si>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</si>
  <si>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</si>
  <si>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</si>
  <si>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</si>
  <si>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</si>
  <si>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</si>
  <si>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</si>
  <si>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</si>
  <si>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</si>
  <si>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</si>
  <si>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</si>
  <si>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</si>
  <si>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</si>
  <si>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</si>
  <si>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</si>
  <si>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</si>
  <si>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</si>
  <si>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</si>
  <si>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</si>
  <si>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</si>
  <si>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</si>
  <si>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</si>
  <si>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</si>
  <si>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</si>
  <si>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</si>
  <si>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</si>
  <si>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</si>
  <si>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</si>
  <si>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</si>
  <si>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</si>
  <si>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</si>
  <si>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</si>
  <si>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</si>
  <si>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</si>
  <si>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</si>
  <si>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</si>
  <si>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</si>
  <si>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</si>
  <si>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</si>
  <si>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</si>
  <si>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</si>
  <si>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</si>
  <si>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</si>
  <si>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</si>
  <si>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</si>
  <si>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</si>
  <si>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</si>
  <si>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</si>
  <si>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</si>
  <si>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</si>
  <si>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</si>
  <si>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</si>
  <si>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</si>
  <si>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</si>
  <si>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</si>
  <si>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</si>
  <si>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</si>
  <si>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</si>
  <si>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</si>
  <si>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</si>
  <si>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</si>
  <si>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</si>
  <si>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</si>
  <si>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</si>
  <si>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</si>
  <si>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</si>
  <si>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</si>
  <si>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</si>
  <si>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</si>
  <si>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</si>
  <si>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</si>
  <si>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</si>
  <si>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</si>
  <si>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</si>
  <si>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</si>
  <si>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</si>
  <si>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</si>
  <si>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</si>
  <si>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</si>
  <si>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</si>
  <si>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</si>
  <si>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</si>
  <si>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</si>
  <si>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</si>
  <si>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</si>
  <si>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</si>
  <si>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</si>
  <si>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</si>
  <si>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</si>
  <si>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</si>
  <si>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</si>
  <si>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</si>
  <si>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</si>
  <si>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</si>
  <si>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</si>
  <si>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</si>
  <si>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</si>
  <si>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</si>
  <si>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</si>
  <si>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</si>
  <si>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</si>
  <si>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</si>
  <si>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</si>
  <si>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</si>
  <si>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</si>
  <si>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</si>
  <si>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</si>
  <si>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</si>
  <si>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</si>
  <si>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</si>
  <si>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</si>
  <si>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</si>
  <si>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</si>
  <si>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</si>
  <si>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</si>
  <si>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</si>
  <si>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</si>
  <si>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</si>
  <si>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</si>
  <si>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</si>
  <si>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</si>
  <si>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</si>
  <si>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</si>
  <si>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</si>
  <si>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</si>
  <si>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</si>
  <si>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</si>
  <si>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</si>
  <si>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</si>
  <si>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</si>
  <si>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</si>
  <si>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</si>
  <si>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</si>
  <si>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</si>
  <si>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</si>
  <si>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</si>
  <si>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</si>
  <si>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</si>
  <si>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</si>
  <si>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</si>
  <si>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</si>
  <si>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</si>
  <si>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</si>
  <si>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</si>
  <si>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</si>
  <si>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</si>
  <si>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</si>
  <si>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</si>
  <si>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</si>
  <si>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</si>
  <si>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</si>
  <si>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</si>
  <si>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</si>
  <si>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</si>
  <si>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</si>
  <si>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</si>
  <si>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</si>
  <si>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</si>
  <si>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</si>
  <si>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</si>
  <si>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</si>
  <si>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</si>
  <si>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</si>
  <si>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</si>
  <si>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</si>
  <si>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</si>
  <si>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</si>
  <si>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</si>
  <si>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</si>
  <si>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</si>
  <si>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</si>
  <si>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</si>
  <si>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</si>
  <si>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</si>
  <si>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</si>
  <si>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</si>
  <si>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</si>
  <si>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</si>
  <si>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</si>
  <si>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</si>
  <si>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</si>
  <si>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</si>
  <si>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</si>
  <si>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</si>
  <si>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</si>
  <si>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</si>
  <si>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</si>
  <si>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</si>
  <si>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</si>
  <si>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</si>
  <si>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</si>
  <si>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</si>
  <si>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</si>
  <si>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</si>
  <si>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</si>
  <si>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</si>
  <si>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</si>
  <si>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</si>
  <si>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</si>
  <si>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</si>
  <si>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</si>
  <si>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</si>
  <si>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</si>
  <si>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</si>
  <si>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</si>
  <si>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</si>
  <si>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</si>
  <si>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</si>
  <si>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</si>
  <si>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</si>
  <si>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</si>
  <si>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</si>
  <si>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</si>
  <si>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</si>
  <si>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</si>
  <si>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</si>
  <si>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</si>
  <si>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</si>
  <si>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</si>
  <si>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</si>
  <si>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</si>
  <si>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</si>
  <si>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</si>
  <si>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</si>
  <si>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</si>
  <si>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</si>
  <si>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</si>
  <si>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</si>
  <si>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</si>
  <si>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</si>
  <si>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</si>
  <si>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</si>
  <si>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</si>
  <si>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</si>
  <si>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</si>
  <si>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</si>
  <si>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</si>
  <si>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</si>
  <si>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</si>
  <si>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</si>
  <si>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</si>
  <si>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</si>
  <si>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</si>
  <si>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</si>
  <si>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</si>
  <si>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</si>
  <si>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</si>
  <si>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</si>
  <si>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</si>
  <si>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</si>
  <si>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</si>
  <si>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</si>
  <si>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</si>
  <si>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</si>
  <si>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</si>
  <si>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</si>
  <si>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</si>
  <si>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</si>
  <si>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</si>
  <si>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</si>
  <si>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</si>
  <si>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</si>
  <si>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</si>
  <si>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</si>
  <si>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</si>
  <si>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</si>
  <si>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</si>
  <si>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</si>
  <si>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</si>
  <si>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</si>
  <si>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</si>
  <si>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</si>
  <si>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</si>
  <si>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</si>
  <si>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</si>
  <si>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</si>
  <si>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</si>
  <si>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</si>
  <si>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</si>
  <si>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</si>
  <si>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</si>
  <si>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</si>
  <si>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</si>
  <si>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</si>
  <si>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</si>
  <si>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</si>
  <si>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</si>
  <si>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</si>
  <si>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</si>
  <si>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</si>
  <si>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</si>
  <si>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</si>
  <si>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</si>
  <si>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</si>
  <si>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</si>
  <si>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</si>
  <si>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</si>
  <si>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</si>
  <si>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</si>
  <si>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</si>
  <si>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</si>
  <si>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</si>
  <si>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</si>
  <si>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</si>
  <si>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</si>
  <si>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</si>
  <si>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</si>
  <si>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</si>
  <si>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</si>
  <si>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</si>
  <si>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</si>
  <si>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</si>
  <si>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</si>
  <si>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</si>
  <si>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</si>
  <si>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</si>
  <si>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</si>
  <si>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</si>
  <si>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</si>
  <si>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</si>
  <si>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</si>
  <si>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</si>
  <si>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</si>
  <si>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</si>
  <si>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</si>
  <si>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</si>
  <si>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</si>
  <si>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</si>
  <si>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</si>
  <si>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</si>
  <si>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</si>
  <si>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</si>
  <si>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</si>
  <si>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</si>
  <si>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</si>
  <si>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</si>
  <si>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</si>
  <si>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</si>
  <si>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</si>
  <si>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</si>
  <si>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</si>
  <si>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</si>
  <si>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</si>
  <si>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</si>
  <si>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</si>
  <si>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</si>
  <si>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</si>
  <si>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</si>
  <si>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</si>
  <si>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</si>
  <si>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</si>
  <si>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</si>
  <si>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</si>
  <si>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</si>
  <si>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</si>
  <si>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</si>
  <si>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</si>
  <si>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</si>
  <si>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</si>
  <si>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</si>
  <si>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</si>
  <si>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</si>
  <si>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</si>
  <si>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</si>
  <si>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</si>
  <si>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</si>
  <si>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</si>
  <si>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</si>
  <si>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</si>
  <si>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</si>
  <si>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</si>
  <si>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</si>
  <si>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</si>
  <si>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</si>
  <si>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</si>
  <si>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</si>
  <si>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</si>
  <si>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</si>
  <si>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</si>
  <si>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</si>
  <si>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</si>
  <si>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</si>
  <si>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</si>
  <si>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</si>
  <si>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</si>
  <si>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</si>
  <si>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</si>
  <si>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</si>
  <si>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</si>
  <si>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</si>
  <si>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</si>
  <si>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</si>
  <si>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</si>
  <si>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</si>
  <si>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</si>
  <si>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</si>
  <si>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</si>
  <si>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</si>
  <si>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</si>
  <si>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</si>
  <si>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</si>
  <si>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</si>
  <si>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</si>
  <si>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</si>
  <si>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</si>
  <si>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</si>
  <si>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</si>
  <si>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</si>
  <si>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</si>
  <si>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</si>
  <si>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</si>
  <si>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</si>
  <si>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</si>
  <si>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</si>
  <si>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</si>
  <si>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</si>
  <si>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</si>
  <si>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</si>
  <si>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</si>
  <si>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</si>
  <si>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</si>
  <si>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</si>
  <si>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</si>
  <si>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</si>
  <si>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</si>
  <si>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</si>
  <si>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</si>
  <si>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</si>
  <si>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</si>
  <si>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</si>
  <si>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</si>
  <si>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</si>
  <si>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</si>
  <si>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</si>
  <si>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</si>
  <si>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</si>
  <si>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</si>
  <si>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</si>
  <si>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</si>
  <si>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</si>
  <si>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</si>
  <si>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</si>
  <si>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</si>
  <si>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</si>
  <si>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</si>
  <si>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</si>
  <si>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</si>
  <si>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</si>
  <si>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</si>
  <si>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</si>
  <si>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</si>
  <si>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</si>
  <si>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</si>
  <si>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</si>
  <si>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</si>
  <si>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</si>
  <si>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</si>
  <si>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</si>
  <si>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</si>
  <si>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</si>
  <si>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</si>
  <si>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</si>
  <si>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</si>
  <si>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</si>
  <si>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</si>
  <si>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</si>
  <si>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</si>
  <si>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</si>
  <si>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</si>
  <si>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</si>
  <si>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</si>
  <si>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</si>
  <si>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</si>
  <si>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</si>
  <si>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</si>
  <si>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</si>
  <si>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</si>
  <si>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</si>
  <si>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</si>
  <si>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</si>
  <si>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</si>
  <si>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</si>
  <si>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</si>
  <si>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</si>
  <si>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</si>
  <si>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</si>
  <si>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</si>
  <si>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</si>
  <si>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</si>
  <si>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</si>
  <si>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</si>
  <si>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</si>
  <si>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</si>
  <si>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</si>
  <si>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</si>
  <si>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</si>
  <si>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</si>
  <si>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</si>
  <si>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</si>
  <si>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</si>
  <si>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</si>
  <si>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</si>
  <si>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</si>
  <si>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</si>
  <si>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</si>
  <si>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</si>
  <si>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</si>
  <si>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</si>
  <si>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</si>
  <si>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</si>
  <si>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</si>
  <si>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</si>
  <si>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</si>
  <si>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</si>
  <si>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</si>
  <si>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</si>
  <si>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</si>
  <si>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</si>
  <si>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</si>
  <si>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</si>
  <si>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</si>
  <si>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</si>
  <si>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</si>
  <si>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</si>
  <si>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</si>
  <si>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</si>
  <si>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</si>
  <si>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</si>
  <si>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</si>
  <si>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</si>
  <si>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</si>
  <si>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</si>
  <si>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</si>
  <si>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</si>
  <si>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</si>
  <si>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</si>
  <si>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</si>
  <si>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</si>
  <si>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</si>
  <si>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</si>
  <si>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</si>
  <si>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</si>
  <si>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</si>
  <si>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</si>
  <si>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</si>
  <si>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</si>
  <si>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</si>
  <si>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</si>
  <si>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</si>
  <si>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</si>
  <si>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</si>
  <si>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</si>
  <si>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</si>
  <si>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</si>
  <si>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</si>
  <si>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</si>
  <si>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</si>
  <si>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</si>
  <si>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</si>
  <si>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</si>
  <si>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</si>
  <si>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</si>
  <si>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</si>
  <si>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</si>
  <si>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</si>
  <si>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</si>
  <si>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</si>
  <si>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</si>
  <si>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</si>
  <si>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</si>
  <si>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</si>
  <si>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</si>
  <si>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</si>
  <si>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</si>
  <si>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</si>
  <si>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</si>
  <si>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</si>
  <si>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</si>
  <si>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</si>
  <si>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</si>
  <si>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</si>
  <si>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</si>
  <si>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</si>
  <si>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</si>
  <si>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</si>
  <si>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</si>
  <si>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</si>
  <si>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</si>
  <si>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</si>
  <si>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</si>
  <si>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</si>
  <si>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</si>
  <si>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</si>
  <si>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</si>
  <si>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</si>
  <si>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</si>
  <si>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</si>
  <si>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</si>
  <si>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</si>
  <si>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</si>
  <si>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</si>
  <si>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</si>
  <si>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</si>
  <si>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</si>
  <si>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</si>
  <si>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</si>
  <si>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</si>
  <si>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</si>
  <si>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</si>
  <si>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</si>
  <si>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</si>
  <si>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</si>
  <si>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</si>
  <si>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</si>
  <si>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</si>
  <si>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</si>
  <si>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</si>
  <si>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</si>
  <si>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</si>
  <si>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</si>
  <si>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</si>
  <si>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</si>
  <si>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</si>
  <si>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</si>
  <si>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</si>
  <si>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</si>
  <si>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</si>
  <si>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</si>
  <si>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</si>
  <si>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</si>
  <si>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</si>
  <si>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</si>
  <si>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</si>
  <si>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</si>
  <si>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</si>
  <si>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</si>
  <si>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</si>
  <si>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</si>
  <si>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</si>
  <si>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</si>
  <si>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</si>
  <si>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</si>
  <si>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</si>
  <si>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</si>
  <si>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</si>
  <si>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</si>
  <si>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</si>
  <si>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</si>
  <si>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</si>
  <si>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</si>
  <si>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</si>
  <si>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</si>
  <si>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</si>
  <si>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</si>
  <si>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</si>
  <si>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</si>
  <si>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</si>
  <si>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</si>
  <si>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</si>
  <si>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</si>
  <si>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</si>
  <si>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</si>
  <si>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</si>
  <si>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</si>
  <si>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</si>
  <si>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</si>
  <si>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</si>
  <si>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</si>
  <si>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</si>
  <si>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</si>
  <si>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</si>
  <si>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</si>
  <si>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</si>
  <si>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</si>
  <si>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</si>
  <si>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</si>
  <si>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</si>
  <si>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</si>
  <si>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</si>
  <si>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</si>
  <si>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</si>
  <si>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</si>
  <si>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</si>
  <si>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</si>
  <si>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</si>
  <si>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</si>
  <si>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</si>
  <si>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</si>
  <si>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</si>
  <si>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</si>
  <si>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</si>
  <si>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</si>
  <si>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</si>
  <si>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</si>
  <si>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</si>
  <si>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</si>
  <si>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</si>
  <si>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</si>
  <si>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</si>
  <si>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</si>
  <si>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</si>
  <si>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</si>
  <si>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</si>
  <si>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</si>
  <si>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</si>
  <si>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</si>
  <si>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</si>
  <si>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</si>
  <si>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</si>
  <si>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</si>
  <si>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</si>
  <si>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</si>
  <si>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</si>
  <si>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</si>
  <si>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</si>
  <si>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</si>
  <si>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</si>
  <si>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</si>
  <si>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</si>
  <si>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</si>
  <si>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</si>
  <si>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</si>
  <si>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</si>
  <si>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</si>
  <si>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</si>
  <si>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</si>
  <si>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</si>
  <si>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</si>
  <si>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</si>
  <si>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</si>
  <si>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</si>
  <si>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</si>
  <si>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</si>
  <si>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</si>
  <si>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</si>
  <si>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</si>
  <si>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</si>
  <si>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</si>
  <si>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</si>
  <si>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</si>
  <si>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</si>
  <si>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</si>
  <si>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</si>
  <si>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</si>
  <si>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</si>
  <si>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</si>
  <si>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</si>
  <si>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</si>
  <si>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</si>
  <si>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</si>
  <si>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</si>
  <si>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</si>
  <si>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</si>
  <si>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</si>
  <si>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</si>
  <si>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</si>
  <si>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</si>
  <si>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</si>
  <si>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</si>
  <si>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</si>
  <si>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</si>
  <si>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</si>
  <si>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</si>
  <si>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</si>
  <si>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</si>
  <si>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</si>
  <si>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</si>
  <si>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</si>
  <si>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</si>
  <si>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</si>
  <si>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</si>
  <si>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</si>
  <si>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</si>
  <si>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</si>
  <si>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</si>
  <si>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</si>
  <si>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</si>
  <si>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</si>
  <si>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</si>
  <si>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</si>
  <si>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</si>
  <si>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</si>
  <si>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</si>
  <si>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</si>
  <si>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</si>
  <si>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</si>
  <si>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</si>
  <si>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</si>
  <si>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</si>
  <si>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</si>
  <si>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</si>
  <si>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</si>
  <si>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</si>
  <si>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</si>
  <si>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</si>
  <si>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</si>
  <si>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</si>
  <si>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</si>
  <si>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</si>
  <si>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</si>
  <si>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</si>
  <si>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</si>
  <si>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</si>
  <si>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</si>
  <si>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</si>
  <si>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</si>
  <si>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</si>
  <si>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</si>
  <si>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</si>
  <si>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</si>
  <si>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</si>
  <si>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</si>
  <si>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</si>
  <si>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</si>
  <si>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</si>
  <si>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</si>
  <si>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</si>
  <si>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</si>
  <si>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</si>
  <si>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</si>
  <si>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</si>
  <si>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</si>
  <si>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</si>
  <si>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</si>
  <si>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</si>
  <si>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</si>
  <si>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</si>
  <si>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</si>
  <si>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</si>
  <si>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</si>
  <si>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</si>
  <si>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</si>
  <si>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</si>
  <si>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</si>
  <si>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</si>
  <si>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</si>
  <si>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</si>
  <si>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</si>
  <si>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</si>
  <si>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</si>
  <si>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</si>
  <si>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</si>
  <si>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</si>
  <si>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</si>
  <si>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</si>
  <si>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</si>
  <si>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</si>
  <si>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</si>
  <si>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</si>
  <si>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</si>
  <si>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</si>
  <si>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</si>
  <si>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</si>
  <si>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</si>
  <si>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</si>
  <si>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</si>
  <si>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</si>
  <si>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</si>
  <si>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</si>
  <si>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</si>
  <si>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</si>
  <si>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</si>
  <si>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</si>
  <si>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</si>
  <si>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</si>
  <si>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</si>
  <si>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</si>
  <si>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</si>
  <si>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</si>
  <si>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</si>
  <si>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</si>
  <si>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</si>
  <si>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</si>
  <si>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</si>
  <si>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</si>
  <si>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</si>
  <si>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</si>
  <si>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</si>
  <si>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</si>
  <si>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</si>
  <si>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</si>
  <si>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</si>
  <si>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</si>
  <si>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</si>
  <si>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</si>
  <si>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</si>
  <si>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</si>
  <si>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</si>
  <si>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</si>
  <si>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</si>
  <si>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</si>
  <si>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</si>
  <si>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</si>
  <si>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</si>
  <si>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</si>
  <si>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</si>
  <si>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</si>
  <si>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</si>
  <si>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</si>
  <si>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</si>
  <si>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</si>
  <si>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</si>
  <si>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</si>
  <si>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</si>
  <si>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</si>
  <si>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</si>
  <si>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</si>
  <si>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</si>
  <si>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</si>
  <si>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</si>
  <si>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</si>
  <si>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</si>
  <si>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</si>
  <si>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</si>
  <si>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</si>
  <si>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</si>
  <si>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</si>
  <si>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</si>
  <si>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</si>
  <si>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</si>
  <si>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</si>
  <si>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</si>
  <si>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</si>
  <si>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</si>
  <si>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</si>
  <si>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</si>
  <si>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</si>
  <si>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</si>
  <si>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</si>
  <si>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</si>
  <si>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</si>
  <si>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</si>
  <si>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</si>
  <si>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</si>
  <si>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</si>
  <si>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</si>
  <si>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</si>
  <si>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</si>
  <si>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</si>
  <si>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</si>
  <si>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</si>
  <si>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</si>
  <si>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</si>
  <si>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</si>
  <si>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</si>
  <si>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</si>
  <si>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</si>
  <si>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</si>
  <si>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</si>
  <si>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</si>
  <si>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</si>
  <si>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</si>
  <si>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</si>
  <si>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</si>
  <si>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</si>
  <si>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</si>
  <si>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</si>
  <si>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</si>
  <si>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</si>
  <si>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</si>
  <si>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</si>
  <si>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</si>
  <si>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</si>
  <si>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</si>
  <si>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</si>
  <si>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</si>
  <si>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</si>
  <si>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</si>
  <si>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</si>
  <si>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</si>
  <si>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</si>
  <si>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</si>
  <si>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</si>
  <si>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</si>
  <si>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</si>
  <si>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</si>
  <si>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</si>
  <si>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</si>
  <si>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</si>
  <si>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</si>
  <si>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</si>
  <si>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</si>
  <si>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</si>
  <si>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</si>
  <si>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</si>
  <si>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</si>
  <si>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</si>
  <si>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</si>
  <si>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</si>
  <si>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</si>
  <si>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</si>
  <si>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</si>
  <si>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</si>
  <si>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</si>
  <si>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</si>
  <si>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</si>
  <si>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</si>
  <si>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</si>
  <si>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</si>
  <si>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</si>
  <si>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</si>
  <si>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</si>
  <si>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</si>
  <si>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</si>
  <si>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</si>
  <si>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</si>
  <si>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</si>
  <si>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</si>
  <si>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</si>
  <si>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</si>
  <si>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</si>
  <si>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</si>
  <si>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</si>
  <si>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</si>
  <si>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</si>
  <si>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</si>
  <si>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</si>
  <si>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</si>
  <si>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</si>
  <si>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</si>
  <si>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</si>
  <si>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</si>
  <si>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</si>
  <si>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</si>
  <si>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</si>
  <si>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</si>
  <si>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</si>
  <si>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</si>
  <si>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</si>
  <si>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</si>
  <si>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</si>
  <si>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</si>
  <si>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</si>
  <si>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</si>
  <si>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</si>
  <si>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</si>
  <si>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</si>
  <si>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</si>
  <si>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</si>
  <si>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</si>
  <si>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</si>
  <si>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</si>
  <si>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</si>
  <si>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</si>
  <si>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</si>
  <si>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</si>
  <si>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</si>
  <si>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</si>
  <si>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</si>
  <si>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</si>
  <si>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</si>
  <si>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</si>
  <si>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</si>
  <si>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</si>
  <si>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</si>
  <si>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</si>
  <si>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</si>
  <si>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</si>
  <si>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</si>
  <si>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</si>
  <si>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</si>
  <si>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</si>
  <si>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</si>
  <si>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</si>
  <si>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</si>
  <si>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</si>
  <si>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</si>
  <si>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</si>
  <si>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</si>
  <si>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</si>
  <si>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</si>
  <si>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</si>
  <si>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</si>
  <si>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</si>
  <si>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</si>
  <si>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</si>
  <si>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</si>
  <si>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</si>
  <si>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</si>
  <si>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</si>
  <si>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</si>
  <si>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</si>
  <si>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</si>
  <si>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</si>
  <si>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</si>
  <si>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</si>
  <si>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</si>
  <si>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</si>
  <si>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</si>
  <si>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</si>
  <si>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</si>
  <si>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</si>
  <si>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</si>
  <si>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</si>
  <si>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</si>
  <si>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</si>
  <si>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</si>
  <si>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</si>
  <si>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</si>
  <si>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</si>
  <si>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</si>
  <si>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</si>
  <si>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</si>
  <si>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</si>
  <si>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</si>
  <si>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</si>
  <si>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</si>
  <si>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</si>
  <si>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</si>
  <si>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</si>
  <si>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</si>
  <si>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</si>
  <si>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</si>
  <si>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</si>
  <si>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</si>
  <si>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</si>
  <si>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</si>
  <si>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</si>
  <si>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</si>
  <si>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</si>
  <si>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</si>
  <si>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</si>
  <si>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</si>
  <si>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</si>
  <si>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</si>
  <si>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</si>
  <si>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</si>
  <si>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</si>
  <si>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</si>
  <si>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</si>
  <si>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</si>
  <si>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</si>
  <si>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</si>
  <si>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</si>
  <si>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</si>
  <si>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</si>
  <si>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</si>
  <si>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</si>
  <si>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</si>
  <si>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</si>
  <si>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</si>
  <si>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</si>
  <si>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</si>
  <si>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</si>
  <si>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</si>
  <si>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</si>
  <si>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</si>
  <si>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</si>
  <si>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</si>
  <si>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</si>
  <si>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</si>
  <si>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</si>
  <si>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</si>
  <si>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</si>
  <si>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</si>
  <si>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</si>
  <si>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</si>
  <si>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</si>
  <si>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</si>
  <si>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</si>
  <si>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</si>
  <si>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</si>
  <si>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</si>
  <si>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</si>
  <si>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</si>
  <si>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</si>
  <si>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</si>
  <si>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</si>
  <si>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</si>
  <si>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</si>
  <si>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</si>
  <si>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</si>
  <si>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</si>
  <si>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</si>
  <si>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</si>
  <si>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</si>
  <si>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</si>
  <si>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</si>
  <si>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</si>
  <si>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</si>
  <si>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</si>
  <si>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</si>
  <si>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</si>
  <si>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</si>
  <si>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</si>
  <si>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</si>
  <si>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</si>
  <si>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</si>
  <si>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</si>
  <si>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</si>
  <si>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</si>
  <si>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</si>
  <si>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</si>
  <si>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</si>
  <si>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</si>
  <si>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</si>
  <si>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</si>
  <si>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</si>
  <si>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</si>
  <si>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</si>
  <si>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</si>
  <si>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</si>
  <si>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</si>
  <si>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</si>
  <si>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</si>
  <si>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</si>
  <si>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</si>
  <si>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</si>
  <si>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</si>
  <si>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</si>
  <si>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</si>
  <si>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</si>
  <si>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</si>
  <si>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</si>
  <si>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</si>
  <si>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</si>
  <si>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</si>
  <si>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</si>
  <si>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</si>
  <si>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</si>
  <si>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</si>
  <si>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</si>
  <si>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</si>
  <si>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</si>
  <si>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</si>
  <si>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</si>
  <si>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</si>
  <si>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</si>
  <si>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</si>
  <si>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</si>
  <si>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</si>
  <si>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</si>
  <si>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</si>
  <si>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</si>
  <si>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</si>
  <si>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</si>
  <si>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</si>
  <si>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</si>
  <si>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</si>
  <si>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</si>
  <si>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</si>
  <si>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</si>
  <si>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</si>
  <si>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</si>
  <si>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</si>
  <si>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</si>
  <si>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</si>
  <si>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</si>
  <si>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</si>
  <si>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</si>
  <si>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</si>
  <si>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</si>
  <si>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</si>
  <si>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</si>
  <si>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</si>
  <si>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</si>
  <si>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</si>
  <si>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</si>
  <si>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</si>
  <si>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</si>
  <si>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</si>
  <si>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</si>
  <si>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</si>
  <si>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</si>
  <si>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</si>
  <si>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</si>
  <si>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</si>
  <si>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</si>
  <si>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</si>
  <si>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</si>
  <si>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</si>
  <si>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</si>
  <si>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</si>
  <si>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</si>
  <si>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</si>
  <si>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</si>
  <si>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</si>
  <si>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</si>
  <si>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</si>
  <si>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</si>
  <si>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</si>
  <si>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</si>
  <si>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</si>
  <si>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</si>
  <si>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</si>
  <si>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</si>
  <si>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</si>
  <si>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</si>
  <si>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</si>
  <si>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</si>
  <si>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</si>
  <si>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</si>
  <si>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</si>
  <si>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</si>
  <si>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</si>
  <si>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</si>
  <si>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</si>
  <si>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</si>
  <si>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</si>
  <si>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</si>
  <si>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</si>
  <si>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</si>
  <si>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</si>
  <si>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</si>
  <si>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</si>
  <si>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</si>
  <si>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</si>
  <si>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</si>
  <si>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</si>
  <si>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</si>
  <si>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</si>
  <si>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</si>
  <si>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</si>
  <si>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</si>
  <si>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</si>
  <si>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</si>
  <si>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</si>
  <si>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</si>
  <si>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</si>
  <si>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</si>
  <si>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</si>
  <si>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</si>
  <si>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</si>
  <si>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</si>
  <si>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</si>
  <si>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</si>
  <si>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</si>
  <si>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</si>
  <si>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</si>
  <si>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</si>
  <si>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</si>
  <si>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</si>
  <si>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</si>
  <si>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</si>
  <si>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</si>
  <si>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</si>
  <si>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</si>
  <si>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</si>
  <si>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</si>
  <si>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</si>
  <si>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</si>
  <si>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</si>
  <si>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</si>
  <si>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</si>
  <si>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</si>
  <si>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</si>
  <si>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</si>
  <si>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</si>
  <si>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</si>
  <si>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</si>
  <si>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</si>
  <si>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</si>
  <si>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</si>
  <si>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</si>
  <si>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</si>
  <si>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</si>
  <si>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</si>
  <si>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</si>
  <si>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</si>
  <si>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</si>
  <si>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</si>
  <si>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</si>
  <si>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</si>
  <si>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</si>
  <si>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</si>
  <si>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</si>
  <si>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</si>
  <si>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</si>
  <si>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</si>
  <si>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</si>
  <si>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</si>
  <si>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</si>
  <si>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</si>
  <si>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</si>
  <si>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</si>
  <si>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</si>
  <si>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</si>
  <si>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</si>
  <si>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</si>
  <si>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</si>
  <si>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</si>
  <si>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</si>
  <si>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</si>
  <si>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</si>
  <si>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</si>
  <si>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</si>
  <si>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</si>
  <si>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</si>
  <si>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</si>
  <si>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</si>
  <si>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</si>
  <si>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</si>
  <si>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</si>
  <si>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</si>
  <si>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</si>
  <si>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</si>
  <si>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</si>
  <si>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</si>
  <si>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</si>
  <si>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</si>
  <si>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</si>
  <si>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</si>
  <si>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</si>
  <si>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</si>
  <si>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</si>
  <si>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</si>
  <si>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</si>
  <si>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</si>
  <si>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</si>
  <si>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</si>
  <si>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</si>
  <si>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</si>
  <si>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</si>
  <si>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</si>
  <si>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</si>
  <si>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</si>
  <si>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</si>
  <si>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</si>
  <si>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</si>
  <si>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</si>
  <si>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</si>
  <si>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</si>
  <si>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</si>
  <si>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</si>
  <si>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</si>
  <si>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</si>
  <si>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</si>
  <si>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</si>
  <si>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</si>
  <si>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</si>
  <si>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</si>
  <si>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</si>
  <si>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</si>
  <si>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</si>
  <si>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</si>
  <si>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</si>
  <si>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</si>
  <si>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</si>
  <si>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</si>
  <si>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</si>
  <si>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</si>
  <si>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</si>
  <si>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</si>
  <si>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</si>
  <si>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</si>
  <si>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</si>
  <si>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</si>
  <si>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</si>
  <si>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</si>
  <si>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</si>
  <si>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</si>
  <si>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</si>
  <si>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</si>
  <si>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</si>
  <si>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</si>
  <si>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</si>
  <si>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</si>
  <si>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</si>
  <si>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</si>
  <si>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</si>
  <si>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</si>
  <si>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</si>
  <si>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</si>
  <si>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</si>
  <si>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</si>
  <si>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</si>
  <si>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</si>
  <si>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</si>
  <si>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</si>
  <si>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</si>
  <si>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</si>
  <si>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</si>
  <si>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</si>
  <si>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</si>
  <si>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</si>
  <si>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</si>
  <si>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</si>
  <si>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</si>
  <si>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</si>
  <si>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</si>
  <si>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</si>
  <si>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</si>
  <si>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</si>
  <si>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</si>
  <si>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</si>
  <si>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</si>
  <si>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</si>
  <si>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</si>
  <si>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</si>
  <si>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</si>
  <si>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</si>
  <si>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</si>
  <si>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</si>
  <si>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</si>
  <si>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</si>
  <si>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</si>
  <si>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</si>
  <si>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</si>
  <si>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</si>
  <si>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</si>
  <si>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</si>
  <si>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</si>
  <si>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</si>
  <si>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</si>
  <si>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</si>
  <si>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</si>
  <si>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</si>
  <si>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</si>
  <si>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</si>
  <si>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</si>
  <si>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</si>
  <si>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</si>
  <si>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</si>
  <si>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</si>
  <si>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</si>
  <si>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</si>
  <si>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</si>
  <si>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</si>
  <si>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</si>
  <si>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</si>
  <si>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</si>
  <si>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</si>
  <si>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</si>
  <si>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</si>
  <si>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</si>
  <si>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</si>
  <si>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</si>
  <si>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</si>
  <si>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</si>
  <si>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</si>
  <si>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</si>
  <si>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</si>
  <si>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</si>
  <si>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</si>
  <si>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</si>
  <si>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</si>
  <si>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</si>
  <si>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</si>
  <si>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</si>
  <si>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</si>
  <si>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</si>
  <si>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</si>
  <si>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</si>
  <si>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</si>
  <si>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</si>
  <si>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</si>
  <si>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</si>
  <si>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</si>
  <si>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</si>
  <si>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</si>
  <si>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</si>
  <si>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</si>
  <si>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</si>
  <si>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</si>
  <si>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</si>
  <si>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</si>
  <si>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</si>
  <si>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</si>
  <si>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</si>
  <si>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</si>
  <si>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</si>
  <si>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</si>
  <si>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</si>
  <si>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</si>
  <si>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</si>
  <si>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</si>
  <si>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</si>
  <si>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</si>
  <si>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</si>
  <si>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</si>
  <si>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</si>
  <si>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</si>
  <si>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</si>
  <si>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</si>
  <si>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</si>
  <si>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</si>
  <si>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</si>
  <si>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</si>
  <si>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</si>
  <si>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</si>
  <si>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</si>
  <si>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</si>
  <si>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</si>
  <si>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</si>
  <si>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</si>
  <si>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</si>
  <si>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</si>
  <si>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</si>
  <si>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</si>
  <si>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</si>
  <si>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</si>
  <si>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</si>
  <si>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</si>
  <si>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</si>
  <si>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</si>
  <si>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</si>
  <si>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</si>
  <si>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</si>
  <si>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</si>
  <si>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</si>
  <si>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</si>
  <si>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</si>
  <si>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</si>
  <si>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</si>
  <si>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</si>
  <si>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</si>
  <si>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</si>
  <si>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</si>
  <si>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</si>
  <si>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</si>
  <si>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</si>
  <si>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</si>
  <si>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</si>
  <si>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</si>
  <si>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</si>
  <si>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</si>
  <si>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</si>
  <si>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</si>
  <si>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</si>
  <si>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</si>
  <si>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</si>
  <si>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</si>
  <si>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</si>
  <si>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</si>
  <si>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</si>
  <si>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</si>
  <si>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</si>
  <si>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</si>
  <si>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</si>
  <si>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</si>
  <si>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</si>
  <si>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</si>
  <si>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</si>
  <si>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</si>
  <si>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</si>
  <si>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</si>
  <si>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</si>
  <si>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</si>
  <si>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</si>
  <si>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</si>
  <si>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</si>
  <si>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</si>
  <si>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</si>
  <si>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</si>
  <si>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</si>
  <si>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</si>
  <si>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</si>
  <si>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</si>
  <si>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</si>
  <si>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</si>
  <si>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</si>
  <si>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</si>
  <si>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</si>
  <si>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</si>
  <si>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</si>
  <si>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</si>
  <si>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</si>
  <si>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</si>
  <si>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</si>
  <si>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</si>
  <si>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</si>
  <si>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</si>
  <si>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</si>
  <si>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</si>
  <si>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</si>
  <si>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</si>
  <si>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</si>
  <si>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</si>
  <si>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</si>
  <si>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</si>
  <si>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</si>
  <si>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</si>
  <si>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</si>
  <si>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</si>
  <si>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</si>
  <si>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</si>
  <si>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</si>
  <si>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</si>
  <si>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</si>
  <si>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</si>
  <si>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</si>
  <si>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</si>
  <si>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</si>
  <si>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</si>
  <si>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</si>
  <si>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</si>
  <si>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</si>
  <si>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</si>
  <si>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</si>
  <si>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</si>
  <si>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</si>
  <si>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</si>
  <si>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</si>
  <si>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</si>
  <si>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</si>
  <si>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</si>
  <si>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</si>
  <si>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</si>
  <si>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</si>
  <si>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</si>
  <si>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</si>
  <si>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</si>
  <si>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</si>
  <si>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</si>
  <si>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</si>
  <si>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</si>
  <si>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</si>
  <si>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</si>
  <si>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</si>
  <si>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</si>
  <si>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</si>
  <si>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</si>
  <si>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</si>
  <si>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</si>
  <si>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</si>
  <si>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</si>
  <si>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</si>
  <si>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</si>
  <si>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</si>
  <si>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</si>
  <si>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</si>
  <si>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</si>
  <si>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</si>
  <si>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</si>
  <si>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</si>
  <si>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</si>
  <si>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</si>
  <si>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</si>
  <si>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</si>
  <si>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</si>
  <si>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</si>
  <si>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</si>
  <si>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</si>
  <si>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</si>
  <si>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</si>
  <si>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</si>
  <si>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</si>
  <si>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</si>
  <si>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</si>
  <si>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</si>
  <si>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</si>
  <si>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</si>
  <si>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</si>
  <si>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</si>
  <si>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</si>
  <si>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</si>
  <si>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</si>
  <si>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</si>
  <si>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</si>
  <si>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</si>
  <si>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</si>
  <si>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</si>
  <si>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</si>
  <si>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</si>
  <si>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</si>
  <si>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</si>
  <si>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</si>
  <si>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</si>
  <si>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</si>
  <si>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</si>
  <si>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</si>
  <si>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</si>
  <si>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</si>
  <si>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</si>
  <si>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</si>
  <si>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</si>
  <si>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</si>
  <si>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</si>
  <si>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</si>
  <si>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</si>
  <si>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</si>
  <si>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</si>
  <si>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</si>
  <si>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</si>
  <si>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</si>
  <si>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</si>
  <si>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</si>
  <si>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</si>
  <si>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</si>
  <si>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</si>
  <si>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</si>
  <si>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</si>
  <si>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</si>
  <si>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</si>
  <si>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</si>
  <si>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</si>
  <si>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</si>
  <si>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</si>
  <si>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</si>
  <si>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</si>
  <si>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</si>
  <si>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</si>
  <si>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</si>
  <si>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</si>
  <si>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</si>
  <si>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</si>
  <si>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</si>
  <si>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</si>
  <si>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</si>
  <si>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</si>
  <si>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</si>
  <si>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</si>
  <si>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</si>
  <si>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</si>
  <si>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</si>
  <si>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</si>
  <si>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</si>
  <si>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</si>
  <si>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</si>
  <si>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</si>
  <si>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</si>
  <si>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</si>
  <si>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</si>
  <si>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</si>
  <si>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</si>
  <si>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</si>
  <si>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</si>
  <si>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</si>
  <si>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</si>
  <si>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</si>
  <si>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</si>
  <si>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</si>
  <si>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</si>
  <si>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</si>
  <si>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</si>
  <si>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</si>
  <si>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</si>
  <si>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</si>
  <si>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</si>
  <si>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</si>
  <si>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</si>
  <si>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</si>
  <si>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</si>
  <si>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</si>
  <si>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</si>
  <si>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</si>
  <si>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</si>
  <si>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</si>
  <si>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</si>
  <si>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</si>
  <si>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</si>
  <si>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</si>
  <si>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</si>
  <si>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</si>
  <si>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</si>
  <si>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</si>
  <si>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</si>
  <si>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</si>
  <si>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</si>
  <si>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</si>
  <si>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</si>
  <si>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</si>
  <si>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</si>
  <si>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</si>
  <si>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</si>
  <si>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</si>
  <si>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</si>
  <si>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</si>
  <si>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</si>
  <si>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</si>
  <si>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</si>
  <si>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</si>
  <si>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</si>
  <si>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</si>
  <si>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</si>
  <si>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</si>
  <si>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</si>
  <si>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</si>
  <si>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</si>
  <si>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</si>
  <si>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</si>
  <si>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</si>
  <si>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</si>
  <si>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</si>
  <si>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</si>
  <si>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</si>
  <si>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</si>
  <si>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</si>
  <si>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</si>
  <si>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</si>
  <si>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</si>
  <si>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</si>
  <si>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</si>
  <si>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</si>
  <si>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</si>
  <si>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</si>
  <si>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</si>
  <si>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</si>
  <si>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</si>
  <si>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</si>
  <si>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</si>
  <si>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</si>
  <si>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</si>
  <si>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</si>
  <si>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</si>
  <si>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</si>
  <si>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</si>
  <si>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</si>
  <si>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</si>
  <si>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</si>
  <si>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</si>
  <si>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</si>
  <si>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</si>
  <si>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</si>
  <si>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</si>
  <si>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</si>
  <si>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</si>
  <si>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</si>
  <si>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</si>
  <si>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</si>
  <si>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</si>
  <si>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</si>
  <si>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</si>
  <si>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</si>
  <si>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</si>
  <si>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</si>
  <si>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</si>
  <si>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</si>
  <si>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</si>
  <si>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</si>
  <si>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</si>
  <si>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</si>
  <si>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</si>
  <si>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</si>
  <si>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</si>
  <si>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</si>
  <si>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</si>
  <si>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</si>
  <si>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</si>
  <si>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</si>
  <si>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</si>
  <si>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</si>
  <si>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</si>
  <si>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</si>
  <si>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</si>
  <si>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</si>
  <si>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</si>
  <si>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</si>
  <si>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</si>
  <si>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</si>
  <si>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</si>
  <si>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</si>
  <si>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</si>
  <si>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</si>
  <si>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</si>
  <si>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</si>
  <si>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</si>
  <si>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</si>
  <si>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</si>
  <si>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</si>
  <si>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</si>
  <si>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</si>
  <si>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</si>
  <si>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</si>
  <si>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</si>
  <si>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</si>
  <si>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</si>
  <si>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</si>
  <si>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</si>
  <si>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</si>
  <si>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</si>
  <si>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</si>
  <si>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</si>
  <si>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</si>
  <si>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</si>
  <si>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</si>
  <si>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</si>
  <si>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</si>
  <si>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</si>
  <si>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</si>
  <si>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</si>
  <si>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</si>
  <si>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</si>
  <si>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</si>
  <si>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</si>
  <si>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</si>
  <si>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</si>
  <si>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</si>
  <si>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</si>
  <si>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</si>
  <si>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</si>
  <si>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</si>
  <si>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</si>
  <si>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</si>
  <si>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</si>
  <si>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</si>
  <si>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</si>
  <si>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</si>
  <si>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</si>
  <si>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</si>
  <si>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</si>
  <si>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</si>
  <si>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</si>
  <si>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</si>
  <si>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</si>
  <si>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</si>
  <si>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</si>
  <si>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</si>
  <si>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</si>
  <si>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</si>
  <si>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</si>
  <si>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</si>
  <si>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</si>
  <si>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</si>
  <si>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</si>
  <si>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</si>
  <si>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</si>
  <si>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</si>
  <si>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</si>
  <si>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</si>
  <si>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</si>
  <si>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</si>
  <si>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</si>
  <si>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</si>
  <si>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</si>
  <si>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</si>
  <si>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</si>
  <si>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</si>
  <si>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</si>
  <si>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</si>
  <si>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</si>
  <si>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</si>
  <si>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</si>
  <si>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</si>
  <si>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</si>
  <si>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</si>
  <si>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</si>
  <si>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</si>
  <si>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</si>
  <si>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</si>
  <si>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</si>
  <si>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</si>
  <si>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</si>
  <si>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</si>
  <si>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</si>
  <si>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</si>
  <si>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</si>
  <si>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</si>
  <si>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</si>
  <si>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</si>
  <si>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</si>
  <si>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</si>
  <si>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</si>
  <si>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</si>
  <si>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</si>
  <si>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</si>
  <si>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</si>
  <si>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</si>
  <si>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</si>
  <si>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</si>
  <si>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</si>
  <si>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</si>
  <si>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</si>
  <si>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</si>
  <si>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</si>
  <si>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</si>
  <si>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</si>
  <si>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</si>
  <si>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</si>
  <si>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</si>
  <si>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</si>
  <si>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</si>
  <si>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</si>
  <si>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</si>
  <si>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</si>
  <si>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</si>
  <si>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</si>
  <si>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</si>
  <si>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</si>
  <si>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</si>
  <si>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</si>
  <si>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</si>
  <si>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</si>
  <si>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</si>
  <si>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</si>
  <si>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</si>
  <si>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</si>
  <si>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</si>
  <si>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</si>
  <si>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</si>
  <si>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</si>
  <si>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</si>
  <si>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</si>
  <si>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</si>
  <si>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</si>
  <si>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</si>
  <si>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</si>
  <si>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</si>
  <si>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</si>
  <si>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</si>
  <si>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</si>
  <si>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</si>
  <si>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</si>
  <si>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</si>
  <si>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</si>
  <si>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</si>
  <si>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</si>
  <si>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</si>
  <si>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</si>
  <si>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</si>
  <si>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</si>
  <si>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</si>
  <si>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</si>
  <si>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</si>
  <si>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</si>
  <si>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</si>
  <si>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</si>
  <si>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</si>
  <si>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</si>
  <si>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</si>
  <si>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</si>
  <si>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</si>
  <si>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</si>
  <si>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</si>
  <si>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</si>
  <si>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</si>
  <si>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</si>
  <si>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</si>
  <si>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</si>
  <si>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</si>
  <si>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</si>
  <si>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</si>
  <si>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</si>
  <si>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</si>
  <si>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</si>
  <si>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</si>
  <si>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</si>
  <si>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</si>
  <si>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</si>
  <si>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</si>
  <si>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</si>
  <si>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</si>
  <si>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</si>
  <si>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</si>
  <si>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</si>
  <si>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</si>
  <si>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</si>
  <si>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</si>
  <si>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</si>
  <si>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</si>
  <si>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</si>
  <si>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</si>
  <si>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</si>
  <si>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</si>
  <si>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</si>
  <si>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</si>
  <si>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</si>
  <si>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</si>
  <si>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</si>
  <si>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</si>
  <si>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</si>
  <si>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</si>
  <si>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</si>
  <si>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</si>
  <si>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</si>
  <si>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</si>
  <si>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</si>
  <si>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</si>
  <si>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</si>
  <si>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</si>
  <si>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</si>
  <si>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</si>
  <si>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</si>
  <si>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</si>
  <si>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</si>
  <si>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</si>
  <si>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</si>
  <si>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</si>
  <si>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</si>
  <si>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</si>
  <si>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</si>
  <si>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</si>
  <si>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</si>
  <si>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</si>
  <si>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</si>
  <si>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</si>
  <si>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</si>
  <si>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</si>
  <si>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</si>
  <si>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</si>
  <si>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</si>
  <si>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</si>
  <si>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</si>
  <si>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</si>
  <si>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</si>
  <si>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</si>
  <si>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</si>
  <si>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</si>
  <si>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</si>
  <si>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</si>
  <si>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</si>
  <si>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</si>
  <si>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</si>
  <si>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</si>
  <si>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</si>
  <si>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</si>
  <si>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</si>
  <si>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</si>
  <si>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</si>
  <si>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</si>
  <si>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</si>
  <si>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</si>
  <si>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</si>
  <si>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</si>
  <si>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</si>
  <si>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</si>
  <si>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</si>
  <si>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</si>
  <si>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</si>
  <si>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</si>
  <si>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</si>
  <si>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</si>
  <si>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</si>
  <si>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</si>
  <si>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</si>
  <si>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</si>
  <si>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</si>
  <si>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</si>
  <si>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</si>
  <si>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</si>
  <si>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</si>
  <si>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</si>
  <si>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</si>
  <si>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</si>
  <si>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</si>
  <si>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</si>
  <si>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</si>
  <si>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</si>
  <si>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</si>
  <si>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</si>
  <si>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</si>
  <si>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</si>
  <si>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</si>
  <si>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</si>
  <si>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</si>
  <si>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</si>
  <si>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</si>
  <si>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</si>
  <si>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</si>
  <si>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</si>
  <si>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</si>
  <si>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</si>
  <si>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</si>
  <si>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</si>
  <si>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</si>
  <si>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</si>
  <si>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</si>
  <si>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</si>
  <si>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</si>
  <si>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</si>
  <si>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</si>
  <si>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</si>
  <si>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</si>
  <si>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</si>
  <si>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</si>
  <si>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</si>
  <si>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</si>
  <si>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</si>
  <si>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</si>
  <si>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</si>
  <si>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</si>
  <si>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</si>
  <si>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</si>
  <si>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</si>
  <si>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</si>
  <si>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</si>
  <si>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</si>
  <si>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</si>
  <si>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</si>
  <si>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</si>
  <si>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</si>
  <si>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</si>
  <si>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</si>
  <si>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</si>
  <si>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</si>
  <si>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</si>
  <si>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</si>
  <si>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</si>
  <si>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</si>
  <si>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</si>
  <si>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</si>
  <si>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</si>
  <si>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</si>
  <si>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</si>
  <si>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</si>
  <si>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</si>
  <si>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</si>
  <si>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</si>
  <si>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</si>
  <si>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</si>
  <si>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</si>
  <si>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</si>
  <si>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</si>
  <si>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</si>
  <si>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</si>
  <si>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</si>
  <si>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</si>
  <si>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</si>
  <si>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</si>
  <si>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</si>
  <si>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</si>
  <si>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</si>
  <si>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</si>
  <si>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</si>
  <si>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</si>
  <si>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</si>
  <si>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</si>
  <si>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</si>
  <si>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</si>
  <si>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</si>
  <si>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</si>
  <si>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</si>
  <si>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</si>
  <si>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</si>
  <si>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</si>
  <si>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</si>
  <si>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</si>
  <si>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</si>
  <si>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</si>
  <si>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</si>
  <si>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</si>
  <si>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</si>
  <si>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</si>
  <si>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</si>
  <si>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</si>
  <si>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</si>
  <si>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</si>
  <si>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</si>
  <si>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</si>
  <si>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</si>
  <si>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</si>
  <si>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</si>
  <si>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</si>
  <si>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</si>
  <si>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</si>
  <si>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</si>
  <si>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</si>
  <si>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</si>
  <si>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</si>
  <si>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</si>
  <si>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</si>
  <si>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</si>
  <si>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</si>
  <si>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</si>
  <si>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</si>
  <si>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</si>
  <si>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</si>
  <si>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</si>
  <si>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</si>
  <si>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</si>
  <si>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</si>
  <si>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</si>
  <si>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</si>
  <si>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</si>
  <si>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</si>
  <si>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</si>
  <si>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</si>
  <si>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</si>
  <si>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</si>
  <si>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</si>
  <si>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</si>
  <si>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</si>
  <si>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</si>
  <si>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</si>
  <si>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</si>
  <si>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</si>
  <si>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</si>
  <si>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</si>
  <si>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</si>
  <si>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</si>
  <si>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</si>
  <si>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</si>
  <si>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</si>
  <si>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</si>
  <si>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</si>
  <si>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</si>
  <si>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</si>
  <si>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</si>
  <si>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</si>
  <si>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</si>
  <si>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</si>
  <si>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</si>
  <si>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</si>
  <si>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</si>
  <si>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</si>
  <si>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</si>
  <si>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</si>
  <si>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</si>
  <si>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</si>
  <si>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</si>
  <si>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</si>
  <si>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</si>
  <si>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</si>
  <si>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</si>
  <si>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</si>
  <si>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</si>
  <si>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</si>
  <si>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</si>
  <si>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</si>
  <si>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</si>
  <si>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</si>
  <si>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</si>
  <si>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</si>
  <si>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</si>
  <si>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</si>
  <si>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</si>
  <si>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</si>
  <si>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</si>
  <si>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</si>
  <si>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</si>
  <si>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</si>
  <si>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</si>
  <si>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</si>
  <si>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</si>
  <si>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</si>
  <si>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</si>
  <si>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</si>
  <si>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</si>
  <si>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</si>
  <si>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</si>
  <si>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</si>
  <si>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</si>
  <si>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</si>
  <si>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</si>
  <si>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</si>
  <si>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</si>
  <si>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</si>
  <si>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</si>
  <si>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</si>
  <si>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</si>
  <si>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</si>
  <si>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</si>
  <si>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</si>
  <si>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</si>
  <si>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</si>
  <si>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</si>
  <si>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</si>
  <si>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</si>
  <si>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</si>
  <si>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</si>
  <si>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</si>
  <si>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</si>
  <si>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</si>
  <si>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</si>
  <si>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</si>
  <si>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</si>
  <si>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</si>
  <si>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</si>
  <si>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</si>
  <si>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</si>
  <si>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</si>
  <si>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</si>
  <si>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</si>
  <si>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</si>
  <si>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</si>
  <si>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</si>
  <si>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</si>
  <si>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</si>
  <si>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</si>
  <si>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</si>
  <si>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</si>
  <si>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</si>
  <si>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</si>
  <si>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</si>
  <si>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</si>
  <si>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</si>
  <si>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</si>
  <si>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</si>
  <si>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</si>
  <si>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</si>
  <si>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</si>
  <si>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</si>
  <si>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</si>
  <si>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</si>
  <si>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</si>
  <si>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</si>
  <si>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</si>
  <si>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</si>
  <si>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</si>
  <si>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</si>
  <si>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</si>
  <si>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</si>
  <si>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</si>
  <si>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</si>
  <si>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</si>
  <si>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</si>
  <si>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</si>
  <si>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</si>
  <si>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</si>
  <si>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</si>
  <si>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</si>
  <si>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</si>
  <si>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</si>
  <si>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</si>
  <si>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</si>
  <si>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</si>
  <si>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</si>
  <si>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</si>
  <si>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</si>
  <si>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</si>
  <si>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</si>
  <si>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</si>
  <si>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</si>
  <si>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</si>
  <si>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</si>
  <si>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</si>
  <si>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</si>
  <si>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</si>
  <si>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</si>
  <si>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</si>
  <si>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</si>
  <si>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</si>
  <si>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</si>
  <si>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</si>
  <si>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</si>
  <si>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</si>
  <si>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</si>
  <si>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</si>
  <si>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</si>
  <si>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</si>
  <si>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</si>
  <si>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</si>
  <si>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</si>
  <si>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</si>
  <si>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</si>
  <si>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</si>
  <si>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</si>
  <si>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</si>
  <si>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</si>
  <si>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</si>
  <si>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</si>
  <si>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</si>
  <si>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</si>
  <si>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</si>
  <si>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</si>
  <si>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</si>
  <si>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</si>
  <si>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</si>
  <si>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</si>
  <si>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</si>
  <si>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</si>
  <si>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</si>
  <si>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</si>
  <si>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</si>
  <si>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</si>
  <si>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</si>
  <si>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</si>
  <si>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</si>
  <si>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</si>
  <si>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</si>
  <si>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</si>
  <si>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</si>
  <si>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</si>
  <si>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</si>
  <si>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</si>
  <si>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</si>
  <si>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</si>
  <si>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</si>
  <si>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</si>
  <si>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</si>
  <si>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</si>
  <si>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</si>
  <si>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</si>
  <si>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</si>
  <si>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</si>
  <si>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</si>
  <si>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</si>
  <si>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</si>
  <si>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</si>
  <si>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</si>
  <si>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</si>
  <si>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</si>
  <si>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</si>
  <si>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</si>
  <si>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</si>
  <si>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</si>
  <si>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</si>
  <si>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</si>
  <si>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</si>
  <si>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</si>
  <si>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</si>
  <si>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</si>
  <si>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</si>
  <si>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</si>
  <si>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</si>
  <si>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</si>
  <si>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</si>
  <si>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</si>
  <si>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</si>
  <si>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</si>
  <si>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</si>
  <si>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</si>
  <si>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</si>
  <si>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</si>
  <si>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</si>
  <si>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</si>
  <si>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</si>
  <si>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</si>
  <si>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</si>
  <si>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</si>
  <si>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</si>
  <si>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</si>
  <si>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</si>
  <si>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</si>
  <si>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</si>
  <si>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</si>
  <si>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</si>
  <si>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</si>
  <si>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</si>
  <si>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</si>
  <si>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</si>
  <si>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</si>
  <si>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</si>
  <si>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</si>
  <si>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</si>
  <si>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</si>
  <si>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</si>
  <si>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</si>
  <si>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</si>
  <si>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</si>
  <si>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</si>
  <si>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</si>
  <si>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</si>
  <si>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</si>
  <si>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</si>
  <si>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</si>
  <si>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</si>
  <si>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</si>
  <si>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</si>
  <si>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</si>
  <si>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</si>
  <si>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</si>
  <si>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</si>
  <si>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</si>
  <si>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</si>
  <si>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</si>
  <si>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</si>
  <si>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</si>
  <si>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</si>
  <si>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</si>
  <si>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</si>
  <si>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</si>
  <si>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</si>
  <si>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</si>
  <si>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</si>
  <si>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</si>
  <si>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</si>
  <si>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</si>
  <si>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</si>
  <si>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</si>
  <si>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</si>
  <si>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</si>
  <si>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</si>
  <si>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</si>
  <si>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</si>
  <si>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</si>
  <si>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</si>
  <si>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</si>
  <si>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</si>
  <si>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</si>
  <si>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</si>
  <si>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</si>
  <si>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</si>
  <si>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</si>
  <si>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</si>
  <si>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</si>
  <si>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</si>
  <si>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</si>
  <si>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</si>
  <si>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</si>
  <si>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</si>
  <si>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</si>
  <si>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</si>
  <si>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</si>
  <si>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</si>
  <si>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</si>
  <si>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</si>
  <si>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</si>
  <si>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</si>
  <si>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</si>
  <si>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</si>
  <si>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</si>
  <si>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</si>
  <si>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</si>
  <si>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</si>
  <si>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</si>
  <si>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</si>
  <si>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</si>
  <si>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</si>
  <si>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</si>
  <si>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</si>
  <si>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</si>
  <si>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</si>
  <si>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</si>
  <si>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</si>
  <si>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</si>
  <si>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</si>
  <si>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</si>
  <si>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</si>
  <si>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</si>
  <si>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</si>
  <si>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</si>
  <si>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</si>
  <si>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</si>
  <si>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</si>
  <si>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</si>
  <si>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</si>
  <si>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</si>
  <si>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</si>
  <si>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</si>
  <si>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</si>
  <si>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</si>
  <si>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</si>
  <si>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</si>
  <si>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</si>
  <si>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</si>
  <si>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</si>
  <si>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</si>
  <si>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</si>
  <si>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</si>
  <si>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</si>
  <si>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</si>
  <si>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</si>
  <si>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</si>
  <si>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</si>
  <si>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</si>
  <si>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</si>
  <si>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</si>
  <si>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</si>
  <si>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</si>
  <si>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</si>
  <si>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</si>
  <si>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</si>
  <si>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</si>
  <si>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</si>
  <si>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</si>
  <si>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</si>
  <si>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</si>
  <si>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</si>
  <si>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</si>
  <si>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</si>
  <si>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</si>
  <si>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</si>
  <si>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</si>
  <si>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</si>
  <si>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</si>
  <si>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</si>
  <si>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</si>
  <si>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</si>
  <si>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</si>
  <si>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</si>
  <si>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</si>
  <si>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</si>
  <si>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</si>
  <si>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</si>
  <si>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</si>
  <si>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</si>
  <si>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</si>
  <si>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</si>
  <si>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</si>
  <si>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</si>
  <si>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</si>
  <si>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</si>
  <si>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</si>
  <si>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</si>
  <si>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</si>
  <si>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</si>
  <si>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</si>
  <si>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</si>
  <si>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</si>
  <si>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</si>
  <si>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</si>
  <si>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</si>
  <si>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</si>
  <si>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</si>
  <si>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</si>
  <si>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</si>
  <si>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</si>
  <si>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</si>
  <si>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</si>
  <si>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</si>
  <si>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</si>
  <si>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</si>
  <si>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</si>
  <si>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</si>
  <si>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</si>
  <si>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</si>
  <si>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</si>
  <si>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</si>
  <si>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</si>
  <si>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</si>
  <si>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</si>
  <si>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</si>
  <si>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</si>
  <si>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</si>
  <si>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</si>
  <si>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</si>
  <si>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</si>
  <si>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</si>
  <si>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</si>
  <si>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</si>
  <si>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</si>
  <si>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</si>
  <si>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</si>
  <si>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</si>
  <si>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</si>
  <si>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</si>
  <si>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</si>
  <si>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</si>
  <si>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</si>
  <si>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</si>
  <si>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</si>
  <si>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</si>
  <si>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</si>
  <si>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</si>
  <si>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</si>
  <si>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</si>
  <si>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</si>
  <si>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</si>
  <si>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</si>
  <si>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</si>
  <si>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</si>
  <si>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</si>
  <si>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</si>
  <si>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</si>
  <si>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</si>
  <si>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</si>
  <si>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</si>
  <si>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</si>
  <si>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</si>
  <si>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</si>
  <si>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</si>
  <si>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</si>
  <si>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</si>
  <si>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</si>
  <si>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</si>
  <si>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</si>
  <si>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</si>
  <si>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</si>
  <si>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</si>
  <si>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</si>
  <si>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</si>
  <si>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</si>
  <si>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</si>
  <si>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</si>
  <si>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</si>
  <si>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</si>
  <si>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</si>
  <si>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</si>
  <si>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</si>
  <si>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</si>
  <si>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</si>
  <si>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</si>
  <si>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</si>
  <si>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</si>
  <si>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</si>
  <si>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</si>
  <si>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</si>
  <si>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</si>
  <si>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</si>
  <si>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</si>
  <si>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</si>
  <si>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</si>
  <si>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</si>
  <si>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</si>
  <si>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</si>
  <si>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</si>
  <si>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</si>
  <si>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</si>
  <si>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</si>
  <si>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</si>
  <si>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</si>
  <si>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</si>
  <si>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</si>
  <si>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</si>
  <si>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</si>
  <si>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</si>
  <si>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</si>
  <si>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</si>
  <si>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</si>
  <si>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</si>
  <si>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</si>
  <si>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</si>
  <si>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</si>
  <si>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</si>
  <si>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</si>
  <si>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</si>
  <si>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</si>
  <si>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</si>
  <si>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</si>
  <si>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</si>
  <si>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</si>
  <si>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</si>
  <si>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</si>
  <si>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</si>
  <si>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</si>
  <si>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</si>
  <si>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</si>
  <si>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</si>
  <si>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</si>
  <si>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</si>
  <si>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</si>
  <si>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</si>
  <si>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</si>
  <si>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</si>
  <si>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</si>
  <si>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</si>
  <si>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</si>
  <si>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</si>
  <si>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</si>
  <si>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</si>
  <si>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</si>
  <si>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</si>
  <si>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</si>
  <si>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</si>
  <si>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</si>
  <si>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</si>
  <si>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</si>
  <si>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</si>
  <si>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</si>
  <si>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</si>
  <si>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</si>
  <si>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</si>
  <si>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</si>
  <si>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</si>
  <si>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</si>
  <si>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</si>
  <si>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</si>
  <si>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</si>
  <si>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</si>
  <si>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</si>
  <si>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</si>
  <si>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</si>
  <si>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</si>
  <si>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</si>
  <si>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</si>
  <si>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</si>
  <si>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</si>
  <si>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</si>
  <si>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</si>
  <si>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</si>
  <si>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</si>
  <si>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</si>
  <si>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</si>
  <si>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</si>
  <si>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</si>
  <si>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</si>
  <si>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</si>
  <si>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</si>
  <si>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</si>
  <si>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</si>
  <si>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</si>
  <si>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</si>
  <si>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</si>
  <si>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</si>
  <si>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</si>
  <si>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</si>
  <si>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</si>
  <si>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</si>
  <si>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</si>
  <si>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</si>
  <si>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</si>
  <si>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</si>
  <si>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</si>
  <si>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</si>
  <si>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</si>
  <si>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</si>
  <si>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</si>
  <si>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</si>
  <si>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</si>
  <si>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</si>
  <si>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</si>
  <si>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</si>
  <si>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</si>
  <si>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</si>
  <si>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</si>
  <si>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</si>
  <si>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</si>
  <si>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</si>
  <si>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</si>
  <si>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</si>
  <si>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</si>
  <si>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</si>
  <si>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</si>
  <si>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</si>
  <si>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</si>
  <si>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</si>
  <si>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</si>
  <si>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</si>
  <si>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</si>
  <si>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</si>
  <si>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</si>
  <si>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</si>
  <si>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</si>
  <si>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</si>
  <si>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</si>
  <si>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</si>
  <si>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</si>
  <si>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</si>
  <si>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</si>
  <si>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</si>
  <si>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</si>
  <si>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</si>
  <si>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</si>
  <si>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</si>
  <si>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</si>
  <si>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</si>
  <si>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</si>
  <si>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</si>
  <si>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</si>
  <si>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</si>
  <si>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</si>
  <si>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</si>
  <si>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</si>
  <si>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</si>
  <si>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</si>
  <si>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</si>
  <si>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</si>
  <si>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</si>
  <si>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</si>
  <si>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</si>
  <si>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</si>
  <si>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</si>
  <si>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</si>
  <si>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</si>
  <si>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</si>
  <si>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</si>
  <si>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</si>
  <si>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</si>
  <si>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</si>
  <si>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</si>
  <si>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</si>
  <si>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</si>
  <si>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</si>
  <si>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</si>
  <si>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</si>
  <si>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</si>
  <si>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</si>
  <si>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</si>
  <si>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</si>
  <si>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</si>
  <si>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</si>
  <si>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</si>
  <si>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</si>
  <si>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</si>
  <si>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</si>
  <si>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</si>
  <si>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</si>
  <si>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</si>
  <si>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</si>
  <si>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</si>
  <si>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</si>
  <si>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</si>
  <si>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</si>
  <si>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</si>
  <si>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</si>
  <si>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</si>
  <si>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</si>
  <si>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</si>
  <si>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</si>
  <si>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</si>
  <si>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</si>
  <si>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</si>
  <si>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</si>
  <si>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</si>
  <si>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</si>
  <si>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</si>
  <si>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</si>
  <si>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</si>
  <si>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</si>
  <si>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</si>
  <si>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</si>
  <si>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</si>
  <si>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</si>
  <si>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</si>
  <si>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</si>
  <si>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</si>
  <si>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</si>
  <si>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</si>
  <si>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</si>
  <si>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</si>
  <si>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</si>
  <si>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</si>
  <si>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</si>
  <si>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</si>
  <si>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</si>
  <si>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</si>
  <si>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</si>
  <si>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</si>
  <si>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</si>
  <si>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</si>
  <si>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</si>
  <si>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</si>
  <si>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</si>
  <si>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</si>
  <si>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</si>
  <si>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</si>
  <si>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</si>
  <si>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</si>
  <si>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</si>
  <si>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</si>
  <si>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</si>
  <si>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</si>
  <si>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</si>
  <si>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</si>
  <si>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</si>
  <si>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</si>
  <si>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</si>
  <si>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</si>
  <si>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</si>
  <si>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</si>
  <si>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</si>
  <si>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</si>
  <si>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</si>
  <si>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</si>
  <si>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</si>
  <si>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</si>
  <si>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</si>
  <si>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</si>
  <si>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</si>
  <si>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</si>
  <si>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</si>
  <si>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</si>
  <si>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</si>
  <si>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</si>
  <si>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</si>
  <si>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</si>
  <si>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</si>
  <si>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</si>
  <si>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</si>
  <si>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</si>
  <si>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</si>
  <si>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</si>
  <si>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</si>
  <si>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</si>
  <si>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</si>
  <si>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</si>
  <si>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</si>
  <si>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</si>
  <si>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</si>
  <si>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</si>
  <si>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</si>
  <si>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</si>
  <si>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</si>
  <si>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</si>
  <si>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</si>
  <si>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</si>
  <si>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</si>
  <si>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</si>
  <si>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</si>
  <si>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</si>
  <si>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</si>
  <si>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</si>
  <si>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</si>
  <si>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</si>
  <si>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</si>
  <si>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</si>
  <si>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</si>
  <si>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</si>
  <si>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</si>
  <si>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</si>
  <si>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</si>
  <si>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</si>
  <si>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</si>
  <si>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</si>
  <si>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</si>
  <si>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</si>
  <si>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</si>
  <si>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</si>
  <si>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</si>
  <si>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</si>
  <si>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</si>
  <si>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</si>
  <si>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</si>
  <si>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</si>
  <si>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</si>
  <si>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</si>
  <si>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</si>
  <si>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</si>
  <si>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</si>
  <si>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</si>
  <si>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</si>
  <si>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</si>
  <si>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</si>
  <si>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</si>
  <si>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</si>
  <si>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</si>
  <si>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</si>
  <si>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</si>
  <si>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</si>
  <si>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</si>
  <si>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</si>
  <si>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</si>
  <si>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</si>
  <si>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</si>
  <si>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</si>
  <si>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</si>
  <si>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</si>
  <si>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</si>
  <si>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</si>
  <si>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</si>
  <si>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</si>
  <si>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</si>
  <si>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</si>
  <si>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</si>
  <si>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</si>
  <si>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</si>
  <si>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</si>
  <si>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</si>
  <si>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</si>
  <si>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</si>
  <si>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</si>
  <si>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</si>
  <si>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</si>
  <si>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</si>
  <si>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</si>
  <si>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</si>
  <si>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</si>
  <si>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</si>
  <si>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</si>
  <si>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</si>
  <si>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</si>
  <si>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</si>
  <si>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</si>
  <si>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</si>
  <si>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</si>
  <si>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</si>
  <si>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</si>
  <si>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</si>
  <si>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</si>
  <si>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</si>
  <si>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</si>
  <si>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</si>
  <si>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</si>
  <si>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</si>
  <si>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</si>
  <si>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</si>
  <si>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</si>
  <si>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</si>
  <si>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</si>
  <si>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</si>
  <si>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</si>
  <si>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</si>
  <si>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</si>
  <si>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</si>
  <si>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</si>
  <si>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</si>
  <si>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</si>
  <si>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</si>
  <si>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</si>
  <si>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</si>
  <si>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</si>
  <si>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</si>
  <si>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</si>
  <si>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</si>
  <si>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</si>
  <si>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</si>
  <si>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</si>
  <si>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</si>
  <si>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</si>
  <si>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</si>
  <si>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</si>
  <si>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</si>
  <si>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</si>
  <si>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</si>
  <si>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</si>
  <si>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</si>
  <si>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</si>
  <si>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</si>
  <si>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</si>
  <si>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</si>
  <si>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</si>
  <si>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</si>
  <si>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</si>
  <si>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</si>
  <si>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</si>
  <si>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</si>
  <si>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</si>
  <si>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</si>
  <si>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</si>
  <si>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</si>
  <si>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</si>
  <si>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</si>
  <si>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</si>
  <si>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</si>
  <si>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</si>
  <si>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</si>
  <si>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</si>
  <si>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</si>
  <si>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</si>
  <si>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</si>
  <si>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</si>
  <si>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</si>
  <si>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</si>
  <si>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</si>
  <si>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</si>
  <si>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</si>
  <si>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</si>
  <si>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</si>
  <si>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</si>
  <si>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</si>
  <si>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</si>
  <si>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</si>
  <si>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</si>
  <si>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</si>
  <si>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</si>
  <si>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</si>
  <si>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</si>
  <si>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</si>
  <si>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</si>
  <si>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</si>
  <si>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</si>
  <si>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</si>
  <si>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</si>
  <si>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</si>
  <si>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</si>
  <si>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</si>
  <si>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</si>
  <si>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</si>
  <si>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</si>
  <si>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</si>
  <si>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</si>
  <si>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</si>
  <si>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</si>
  <si>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</si>
  <si>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</si>
  <si>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</si>
  <si>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</si>
  <si>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</si>
  <si>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</si>
  <si>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</si>
  <si>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</si>
  <si>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</si>
  <si>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</si>
  <si>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</si>
  <si>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</si>
  <si>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</si>
  <si>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</si>
  <si>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</si>
  <si>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</si>
  <si>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</si>
  <si>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</si>
  <si>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</si>
  <si>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</si>
  <si>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</si>
  <si>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</si>
  <si>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</si>
  <si>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</si>
  <si>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</si>
  <si>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</si>
  <si>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</si>
  <si>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</si>
  <si>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</si>
  <si>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</si>
  <si>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</si>
  <si>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</si>
  <si>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</si>
  <si>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</si>
  <si>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</si>
  <si>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</si>
  <si>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</si>
  <si>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</si>
  <si>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</si>
  <si>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</si>
  <si>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</si>
  <si>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</si>
  <si>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</si>
  <si>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</si>
  <si>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</si>
  <si>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</si>
  <si>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</si>
  <si>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</si>
  <si>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</si>
  <si>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</si>
  <si>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</si>
  <si>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</si>
  <si>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</si>
  <si>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</si>
  <si>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</si>
  <si>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</si>
  <si>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</si>
  <si>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</si>
  <si>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</si>
  <si>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</si>
  <si>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</si>
  <si>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</si>
  <si>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</si>
  <si>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</si>
  <si>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</si>
  <si>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</si>
  <si>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</si>
  <si>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</si>
  <si>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</si>
  <si>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</si>
  <si>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</si>
  <si>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</si>
  <si>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</si>
  <si>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</si>
  <si>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</si>
  <si>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</si>
  <si>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</si>
  <si>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</si>
  <si>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</si>
  <si>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</si>
  <si>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</si>
  <si>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</si>
  <si>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</si>
  <si>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</si>
  <si>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</si>
  <si>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</si>
  <si>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</si>
  <si>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</si>
  <si>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</si>
  <si>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</si>
  <si>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</si>
  <si>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</si>
  <si>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</si>
  <si>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</si>
  <si>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</si>
  <si>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</si>
  <si>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</si>
  <si>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</si>
  <si>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</si>
  <si>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</si>
  <si>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</si>
  <si>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</si>
  <si>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</si>
  <si>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</si>
  <si>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</si>
  <si>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</si>
  <si>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</si>
  <si>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</si>
  <si>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</si>
  <si>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</si>
  <si>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</si>
  <si>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</si>
  <si>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</si>
  <si>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</si>
  <si>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</si>
  <si>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</si>
  <si>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</si>
  <si>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</si>
  <si>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</si>
  <si>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</si>
  <si>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</si>
  <si>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</si>
  <si>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</si>
  <si>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</si>
  <si>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</si>
  <si>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</si>
  <si>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</si>
  <si>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</si>
  <si>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</si>
  <si>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</si>
  <si>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</si>
  <si>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</si>
  <si>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</si>
  <si>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</si>
  <si>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</si>
  <si>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</si>
  <si>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</si>
  <si>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</si>
  <si>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</si>
  <si>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</si>
  <si>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</si>
  <si>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</si>
  <si>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</si>
  <si>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</si>
  <si>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</si>
  <si>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</si>
  <si>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</si>
  <si>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</si>
  <si>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</si>
  <si>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</si>
  <si>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</si>
  <si>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</si>
  <si>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</si>
  <si>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</si>
  <si>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</si>
  <si>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</si>
  <si>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</si>
  <si>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</si>
  <si>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</si>
  <si>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</si>
  <si>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</si>
  <si>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</si>
  <si>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</si>
  <si>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</si>
  <si>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</si>
  <si>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</si>
  <si>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</si>
  <si>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</si>
  <si>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</si>
  <si>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</si>
  <si>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</si>
  <si>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</si>
  <si>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</si>
  <si>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</si>
  <si>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</si>
  <si>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</si>
  <si>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</si>
  <si>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</si>
  <si>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</si>
  <si>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</si>
  <si>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</si>
  <si>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</si>
  <si>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</si>
  <si>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</si>
  <si>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</si>
  <si>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</si>
  <si>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</si>
  <si>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</si>
  <si>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</si>
  <si>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</si>
  <si>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</si>
  <si>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</si>
  <si>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</si>
  <si>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</si>
  <si>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</si>
  <si>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</si>
  <si>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</si>
  <si>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</si>
  <si>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</si>
  <si>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</si>
  <si>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</si>
  <si>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</si>
  <si>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</si>
  <si>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</si>
  <si>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</si>
  <si>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</si>
  <si>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</si>
  <si>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</si>
  <si>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</si>
  <si>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</si>
  <si>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</si>
  <si>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</si>
  <si>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</si>
  <si>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</si>
  <si>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</si>
  <si>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</si>
  <si>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</si>
  <si>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</si>
  <si>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</si>
  <si>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</si>
  <si>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</si>
  <si>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</si>
  <si>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</si>
  <si>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</si>
  <si>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</si>
  <si>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</si>
  <si>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</si>
  <si>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</si>
  <si>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</si>
  <si>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</si>
  <si>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</si>
  <si>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</si>
  <si>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</si>
  <si>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</si>
  <si>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</si>
  <si>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</si>
  <si>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</si>
  <si>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</si>
  <si>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</si>
  <si>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</si>
  <si>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</si>
  <si>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</si>
  <si>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</si>
  <si>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</si>
  <si>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</si>
  <si>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</si>
  <si>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</si>
  <si>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</si>
  <si>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</si>
  <si>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</si>
  <si>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</si>
  <si>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</si>
  <si>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</si>
  <si>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</si>
  <si>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</si>
  <si>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</si>
  <si>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</si>
  <si>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</si>
  <si>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</si>
  <si>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</si>
  <si>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</si>
  <si>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</si>
  <si>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</si>
  <si>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</si>
  <si>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</si>
  <si>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</si>
  <si>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</si>
  <si>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</si>
  <si>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</si>
  <si>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</si>
  <si>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</si>
  <si>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</si>
  <si>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</si>
  <si>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</si>
  <si>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</si>
  <si>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</si>
  <si>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</si>
  <si>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</si>
  <si>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</si>
  <si>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</si>
  <si>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</si>
  <si>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</si>
  <si>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</si>
  <si>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</si>
  <si>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</si>
  <si>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</si>
  <si>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</si>
  <si>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</si>
  <si>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</si>
  <si>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</si>
  <si>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</si>
  <si>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</si>
  <si>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</si>
  <si>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</si>
  <si>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</si>
  <si>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</si>
  <si>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</si>
  <si>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</si>
  <si>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</si>
  <si>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</si>
  <si>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</si>
  <si>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</si>
  <si>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</si>
  <si>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</si>
  <si>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</si>
  <si>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</si>
  <si>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</si>
  <si>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</si>
  <si>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</si>
  <si>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</si>
  <si>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</si>
  <si>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</si>
  <si>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</si>
  <si>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</si>
  <si>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</si>
  <si>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</si>
  <si>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</si>
  <si>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</si>
  <si>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</si>
  <si>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</si>
  <si>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</si>
  <si>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</si>
  <si>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</si>
  <si>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</si>
  <si>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</si>
  <si>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</si>
  <si>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</si>
  <si>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</si>
  <si>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</si>
  <si>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</si>
  <si>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</si>
  <si>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</si>
  <si>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</si>
  <si>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</si>
  <si>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</si>
  <si>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</si>
  <si>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</si>
  <si>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</si>
  <si>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</si>
  <si>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</si>
  <si>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</si>
  <si>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</si>
  <si>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</si>
  <si>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</si>
  <si>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</si>
  <si>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</si>
  <si>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</si>
  <si>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</si>
  <si>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</si>
  <si>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</si>
  <si>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</si>
  <si>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</si>
  <si>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</si>
  <si>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</si>
  <si>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</si>
  <si>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</si>
  <si>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</si>
  <si>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</si>
  <si>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</si>
  <si>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</si>
  <si>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</si>
  <si>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</si>
  <si>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</si>
  <si>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</si>
  <si>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</si>
  <si>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</si>
  <si>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</si>
  <si>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</si>
  <si>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</si>
  <si>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</si>
  <si>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</si>
  <si>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</si>
  <si>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</si>
  <si>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</si>
  <si>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</si>
  <si>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</si>
  <si>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</si>
  <si>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</si>
  <si>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</si>
  <si>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</si>
  <si>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</si>
  <si>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</si>
  <si>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</si>
  <si>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</si>
  <si>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</si>
  <si>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</si>
  <si>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</si>
  <si>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</si>
  <si>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</si>
  <si>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</si>
  <si>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</si>
  <si>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</si>
  <si>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</si>
  <si>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</si>
  <si>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</si>
  <si>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</si>
  <si>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</si>
  <si>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</si>
  <si>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</si>
  <si>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</si>
  <si>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</si>
  <si>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</si>
  <si>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</si>
  <si>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</si>
  <si>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</si>
  <si>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</si>
  <si>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</si>
  <si>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</si>
  <si>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</si>
  <si>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</si>
  <si>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</si>
  <si>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</si>
  <si>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</si>
  <si>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</si>
  <si>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</si>
  <si>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</si>
  <si>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</si>
  <si>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</si>
  <si>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</si>
  <si>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</si>
  <si>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</si>
  <si>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</si>
  <si>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</si>
  <si>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</si>
  <si>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</si>
  <si>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</si>
  <si>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</si>
  <si>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</si>
  <si>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</si>
  <si>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</si>
  <si>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</si>
  <si>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</si>
  <si>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</si>
  <si>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</si>
  <si>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</si>
  <si>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</si>
  <si>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</si>
  <si>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</si>
  <si>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</si>
  <si>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</si>
  <si>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</si>
  <si>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</si>
  <si>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</si>
  <si>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</si>
  <si>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</si>
  <si>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</si>
  <si>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</si>
  <si>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</si>
  <si>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</si>
  <si>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</si>
  <si>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</si>
  <si>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</si>
  <si>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</si>
  <si>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</si>
  <si>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</si>
  <si>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</si>
  <si>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</si>
  <si>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</si>
  <si>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</si>
  <si>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</si>
  <si>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</si>
  <si>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</si>
  <si>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</si>
  <si>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</si>
  <si>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</si>
  <si>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</si>
  <si>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</si>
  <si>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</si>
  <si>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</si>
  <si>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</si>
  <si>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</si>
  <si>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</si>
  <si>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</si>
  <si>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</si>
  <si>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</si>
  <si>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</si>
  <si>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</si>
  <si>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</si>
  <si>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</si>
  <si>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</si>
  <si>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</si>
  <si>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</si>
  <si>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</si>
  <si>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</si>
  <si>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</si>
  <si>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</si>
  <si>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</si>
  <si>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</si>
  <si>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</si>
  <si>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</si>
  <si>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</si>
  <si>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</si>
  <si>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</si>
  <si>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</si>
  <si>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</si>
  <si>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</si>
  <si>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</si>
  <si>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</si>
  <si>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</si>
  <si>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</si>
  <si>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</si>
  <si>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</si>
  <si>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</si>
  <si>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</si>
  <si>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</si>
  <si>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</si>
  <si>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</si>
  <si>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</si>
  <si>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</si>
  <si>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</si>
  <si>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</si>
  <si>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</si>
  <si>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</si>
  <si>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</si>
  <si>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</si>
  <si>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</si>
  <si>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</si>
  <si>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</si>
  <si>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</si>
  <si>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</si>
  <si>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</si>
  <si>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</si>
  <si>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</si>
  <si>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</si>
  <si>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</si>
  <si>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</si>
  <si>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</si>
  <si>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</si>
  <si>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</si>
  <si>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</si>
  <si>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</si>
  <si>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</si>
  <si>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</si>
  <si>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</si>
  <si>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</si>
  <si>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</si>
  <si>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</si>
  <si>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</si>
  <si>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</si>
  <si>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</si>
  <si>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</si>
  <si>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</si>
  <si>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</si>
  <si>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</si>
  <si>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</si>
  <si>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</si>
  <si>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</si>
  <si>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</si>
  <si>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</si>
  <si>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</si>
  <si>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</si>
  <si>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</si>
  <si>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</si>
  <si>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</si>
  <si>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</si>
  <si>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</si>
  <si>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</si>
  <si>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</si>
  <si>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</si>
  <si>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</si>
  <si>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</si>
  <si>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</si>
  <si>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</si>
  <si>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</si>
  <si>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</si>
  <si>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</si>
  <si>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</si>
  <si>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</si>
  <si>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</si>
  <si>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</si>
  <si>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</si>
  <si>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</si>
  <si>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</si>
  <si>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</si>
  <si>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</si>
  <si>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</si>
  <si>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</si>
  <si>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</si>
  <si>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</si>
  <si>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</si>
  <si>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</si>
  <si>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</si>
  <si>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</si>
  <si>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</si>
  <si>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</si>
  <si>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</si>
  <si>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</si>
  <si>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</si>
  <si>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</si>
  <si>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</si>
  <si>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</si>
  <si>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</si>
  <si>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</si>
  <si>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</si>
  <si>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</si>
  <si>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</si>
  <si>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</si>
  <si>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</si>
  <si>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</si>
  <si>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</si>
  <si>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</si>
  <si>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</si>
  <si>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</si>
  <si>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</si>
  <si>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</si>
  <si>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</si>
  <si>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</si>
  <si>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</si>
  <si>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</si>
  <si>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</si>
  <si>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</si>
  <si>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</si>
  <si>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</si>
  <si>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</si>
  <si>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</si>
  <si>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</si>
  <si>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</si>
  <si>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</si>
  <si>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</si>
  <si>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</si>
  <si>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</si>
  <si>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</si>
  <si>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</si>
  <si>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</si>
  <si>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</si>
  <si>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</si>
  <si>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</si>
  <si>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</si>
  <si>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</si>
  <si>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</si>
  <si>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</si>
  <si>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</si>
  <si>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</si>
  <si>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</si>
  <si>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</si>
  <si>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</si>
  <si>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</si>
  <si>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</si>
  <si>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</si>
  <si>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</si>
  <si>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</si>
  <si>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</si>
  <si>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</si>
  <si>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</si>
  <si>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</si>
  <si>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</si>
  <si>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</si>
  <si>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</si>
  <si>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</si>
  <si>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</si>
  <si>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</si>
  <si>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</si>
  <si>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</si>
  <si>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</si>
  <si>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</si>
  <si>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</si>
  <si>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</si>
  <si>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</si>
  <si>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</si>
  <si>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</si>
  <si>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</si>
  <si>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</si>
  <si>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</si>
  <si>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</si>
  <si>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</si>
  <si>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</si>
  <si>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</si>
  <si>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</si>
  <si>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</si>
  <si>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</si>
  <si>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</si>
  <si>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</si>
  <si>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</si>
  <si>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</si>
  <si>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</si>
  <si>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</si>
  <si>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</si>
  <si>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</si>
  <si>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</si>
  <si>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</si>
  <si>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</si>
  <si>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</si>
  <si>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</si>
  <si>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</si>
  <si>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</si>
  <si>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</si>
  <si>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</si>
  <si>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</si>
  <si>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</si>
  <si>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</si>
  <si>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</si>
  <si>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</si>
  <si>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</si>
  <si>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</si>
  <si>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</si>
  <si>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</si>
  <si>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</si>
  <si>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</si>
  <si>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</si>
  <si>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</si>
  <si>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</si>
  <si>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</si>
  <si>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</si>
  <si>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</si>
  <si>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</si>
  <si>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</si>
  <si>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</si>
  <si>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</si>
  <si>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</si>
  <si>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</si>
  <si>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</si>
  <si>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</si>
  <si>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</si>
  <si>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</si>
  <si>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</si>
  <si>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</si>
  <si>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</si>
  <si>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</si>
  <si>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</si>
  <si>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</si>
  <si>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</si>
  <si>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</si>
  <si>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</si>
  <si>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</si>
  <si>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</si>
  <si>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</si>
  <si>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</si>
  <si>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</si>
  <si>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</si>
  <si>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</si>
  <si>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</si>
  <si>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</si>
  <si>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</si>
  <si>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</si>
  <si>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</si>
  <si>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</si>
  <si>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</si>
  <si>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</si>
  <si>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</si>
  <si>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</si>
  <si>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</si>
  <si>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</si>
  <si>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</si>
  <si>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</si>
  <si>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</si>
  <si>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</si>
  <si>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</si>
  <si>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</si>
  <si>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</si>
  <si>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</si>
  <si>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</si>
  <si>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</si>
  <si>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</si>
  <si>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</si>
  <si>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</si>
  <si>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</si>
  <si>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</si>
  <si>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</si>
  <si>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</si>
  <si>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</si>
  <si>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</si>
  <si>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</si>
  <si>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</si>
  <si>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</si>
  <si>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</si>
  <si>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</si>
  <si>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</si>
  <si>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</si>
  <si>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</si>
  <si>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</si>
  <si>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</si>
  <si>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</si>
  <si>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</si>
  <si>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</si>
  <si>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</si>
  <si>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</si>
  <si>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</si>
  <si>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</si>
  <si>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</si>
  <si>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</si>
  <si>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</si>
  <si>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</si>
  <si>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</si>
  <si>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</si>
  <si>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</si>
  <si>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</si>
  <si>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</si>
  <si>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</si>
  <si>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</si>
  <si>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</si>
  <si>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</si>
  <si>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</si>
  <si>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</si>
  <si>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</si>
  <si>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</si>
  <si>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</si>
  <si>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</si>
  <si>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</si>
  <si>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</si>
  <si>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</si>
  <si>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</si>
  <si>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</si>
  <si>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</si>
  <si>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</si>
  <si>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</si>
  <si>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</si>
  <si>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</si>
  <si>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</si>
  <si>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</si>
  <si>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</si>
  <si>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</si>
  <si>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</si>
  <si>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</si>
  <si>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</si>
  <si>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</si>
  <si>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</si>
  <si>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</si>
  <si>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</si>
  <si>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</si>
  <si>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</si>
  <si>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</si>
  <si>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</si>
  <si>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</si>
  <si>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</si>
  <si>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</si>
  <si>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</si>
  <si>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</si>
  <si>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</si>
  <si>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</si>
  <si>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</si>
  <si>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</si>
  <si>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</si>
  <si>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</si>
  <si>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</si>
  <si>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</si>
  <si>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</si>
  <si>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</si>
  <si>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</si>
  <si>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</si>
  <si>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</si>
  <si>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</si>
  <si>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</si>
  <si>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</si>
  <si>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</si>
  <si>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</si>
  <si>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</si>
  <si>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</si>
  <si>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</si>
  <si>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</si>
  <si>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</si>
  <si>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</si>
  <si>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</si>
  <si>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</si>
  <si>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</si>
  <si>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</si>
  <si>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</si>
  <si>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</si>
  <si>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</si>
  <si>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</si>
  <si>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</si>
  <si>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</si>
  <si>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</si>
  <si>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</si>
  <si>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</si>
  <si>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</si>
  <si>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</si>
  <si>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</si>
  <si>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</si>
  <si>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</si>
  <si>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</si>
  <si>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</si>
  <si>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</si>
  <si>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</si>
  <si>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</si>
  <si>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</si>
  <si>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</si>
  <si>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</si>
  <si>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</si>
  <si>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</si>
  <si>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</si>
  <si>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</si>
  <si>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</si>
  <si>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</si>
  <si>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</si>
  <si>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</si>
  <si>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</si>
  <si>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</si>
  <si>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</si>
  <si>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</si>
  <si>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</si>
  <si>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</si>
  <si>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</si>
  <si>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</si>
  <si>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</si>
  <si>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</si>
  <si>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</si>
  <si>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</si>
  <si>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</si>
  <si>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</si>
  <si>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</si>
  <si>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</si>
  <si>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</si>
  <si>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</si>
  <si>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</si>
  <si>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</si>
  <si>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</si>
  <si>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</si>
  <si>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</si>
  <si>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</si>
  <si>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</si>
  <si>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</si>
  <si>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</si>
  <si>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</si>
  <si>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</si>
  <si>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</si>
  <si>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</si>
  <si>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</si>
  <si>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</si>
  <si>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</si>
  <si>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</si>
  <si>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</si>
  <si>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</si>
  <si>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</si>
  <si>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</si>
  <si>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</si>
  <si>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</si>
  <si>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</si>
  <si>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</si>
  <si>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</si>
  <si>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</si>
  <si>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</si>
  <si>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</si>
  <si>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</si>
  <si>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</si>
  <si>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</si>
  <si>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</si>
  <si>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</si>
  <si>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</si>
  <si>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</si>
  <si>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</si>
  <si>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</si>
  <si>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</si>
  <si>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</si>
  <si>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</si>
  <si>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</si>
  <si>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</si>
  <si>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</si>
  <si>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</si>
  <si>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</si>
  <si>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</si>
  <si>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</si>
  <si>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</si>
  <si>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</si>
  <si>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</si>
  <si>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</si>
  <si>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</si>
  <si>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</si>
  <si>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</si>
  <si>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</si>
  <si>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</si>
  <si>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</si>
  <si>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</si>
  <si>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</si>
  <si>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</si>
  <si>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</si>
  <si>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</si>
  <si>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</si>
  <si>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</si>
  <si>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</si>
  <si>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</si>
  <si>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</si>
  <si>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</si>
  <si>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</si>
  <si>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</si>
  <si>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</si>
  <si>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</si>
  <si>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</si>
  <si>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</si>
  <si>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</si>
  <si>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</si>
  <si>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</si>
  <si>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</si>
  <si>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</si>
  <si>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</si>
  <si>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</si>
  <si>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</si>
  <si>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</si>
  <si>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</si>
  <si>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</si>
  <si>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</si>
  <si>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</si>
  <si>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</si>
  <si>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</si>
  <si>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</si>
  <si>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</si>
  <si>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</si>
  <si>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</si>
  <si>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</si>
  <si>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</si>
  <si>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</si>
  <si>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</si>
  <si>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</si>
  <si>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</si>
  <si>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</si>
  <si>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</si>
  <si>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</si>
  <si>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</si>
  <si>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</si>
  <si>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</si>
  <si>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</si>
  <si>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</si>
  <si>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</si>
  <si>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</si>
  <si>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</si>
  <si>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</si>
  <si>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</si>
  <si>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</si>
  <si>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</si>
  <si>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</si>
  <si>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</si>
  <si>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</si>
  <si>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</si>
  <si>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</si>
  <si>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</si>
  <si>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</si>
  <si>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</si>
  <si>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</si>
  <si>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</si>
  <si>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</si>
  <si>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</si>
  <si>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</si>
  <si>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</si>
  <si>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</si>
  <si>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</si>
  <si>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</si>
  <si>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</si>
  <si>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</si>
  <si>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</si>
  <si>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</si>
  <si>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</si>
  <si>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</si>
  <si>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</si>
  <si>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</si>
  <si>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</si>
  <si>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</si>
  <si>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</si>
  <si>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</si>
  <si>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</si>
  <si>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</si>
  <si>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</si>
  <si>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</si>
  <si>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</si>
  <si>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</si>
  <si>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</si>
  <si>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</si>
  <si>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</si>
  <si>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</si>
  <si>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</si>
  <si>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</si>
  <si>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</si>
  <si>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</si>
  <si>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</si>
  <si>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</si>
  <si>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</si>
  <si>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</si>
  <si>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</si>
  <si>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</si>
  <si>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</si>
  <si>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</si>
  <si>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</si>
  <si>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</si>
  <si>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</si>
  <si>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</si>
  <si>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</si>
  <si>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</si>
  <si>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</si>
  <si>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</si>
  <si>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</si>
  <si>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</si>
  <si>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</si>
  <si>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</si>
  <si>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</si>
  <si>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</si>
  <si>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</si>
  <si>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</si>
  <si>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</si>
  <si>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</si>
  <si>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</si>
  <si>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</si>
  <si>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</si>
  <si>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</si>
  <si>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</si>
  <si>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</si>
  <si>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</si>
  <si>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</si>
  <si>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</si>
  <si>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</si>
  <si>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</si>
  <si>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</si>
  <si>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</si>
  <si>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</si>
  <si>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</si>
  <si>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</si>
  <si>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</si>
  <si>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</si>
  <si>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</si>
  <si>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</si>
  <si>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</si>
  <si>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</si>
  <si>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</si>
  <si>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</si>
  <si>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</si>
  <si>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</si>
  <si>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</si>
  <si>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</si>
  <si>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</si>
  <si>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</si>
  <si>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</si>
  <si>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</si>
  <si>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</si>
  <si>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</si>
  <si>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</si>
  <si>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</si>
  <si>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</si>
  <si>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</si>
  <si>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</si>
  <si>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</si>
  <si>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</si>
  <si>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</si>
  <si>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</si>
  <si>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</si>
  <si>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</si>
  <si>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</si>
  <si>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</si>
  <si>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</si>
  <si>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</si>
  <si>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</si>
  <si>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</si>
  <si>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</si>
  <si>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</si>
  <si>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</si>
  <si>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</si>
  <si>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</si>
  <si>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</si>
  <si>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</si>
  <si>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</si>
  <si>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</si>
  <si>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</si>
  <si>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</si>
  <si>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</si>
  <si>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</si>
  <si>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</si>
  <si>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</si>
  <si>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</si>
  <si>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</si>
  <si>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</si>
  <si>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</si>
  <si>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</si>
  <si>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</si>
  <si>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</si>
  <si>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</si>
  <si>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</si>
  <si>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</si>
  <si>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</si>
  <si>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</si>
  <si>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</si>
  <si>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</si>
  <si>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</si>
  <si>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</si>
  <si>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</si>
  <si>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</si>
  <si>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</si>
  <si>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</si>
  <si>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</si>
  <si>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</si>
  <si>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</si>
  <si>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</si>
  <si>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</si>
  <si>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</si>
  <si>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</si>
  <si>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</si>
  <si>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</si>
  <si>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</si>
  <si>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</si>
  <si>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</si>
  <si>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</si>
  <si>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</si>
  <si>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</si>
  <si>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</si>
  <si>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</si>
  <si>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</si>
  <si>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</si>
  <si>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</si>
  <si>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</si>
  <si>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</si>
  <si>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</si>
  <si>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</si>
  <si>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</si>
  <si>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</si>
  <si>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</si>
  <si>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</si>
  <si>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</si>
  <si>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</si>
  <si>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</si>
  <si>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</si>
  <si>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</si>
  <si>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</si>
  <si>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</si>
  <si>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</si>
  <si>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</si>
  <si>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</si>
  <si>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</si>
  <si>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</si>
  <si>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</si>
  <si>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</si>
  <si>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</si>
  <si>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</si>
  <si>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</si>
  <si>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</si>
  <si>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</si>
  <si>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</si>
  <si>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</si>
  <si>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</si>
  <si>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</si>
  <si>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</si>
  <si>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</si>
  <si>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</si>
  <si>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</si>
  <si>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</si>
  <si>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</si>
  <si>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</si>
  <si>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</si>
  <si>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</si>
  <si>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</si>
  <si>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</si>
  <si>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</si>
  <si>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</si>
  <si>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</si>
  <si>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</si>
  <si>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</si>
  <si>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</si>
  <si>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</si>
  <si>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</si>
  <si>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</si>
  <si>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</si>
  <si>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</si>
  <si>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</si>
  <si>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</si>
  <si>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</si>
  <si>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</si>
  <si>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</si>
  <si>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</si>
  <si>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</si>
  <si>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</si>
  <si>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</si>
  <si>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</si>
  <si>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</si>
  <si>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</si>
  <si>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</si>
  <si>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</si>
  <si>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</si>
  <si>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</si>
  <si>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</si>
  <si>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</si>
  <si>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</si>
  <si>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</si>
  <si>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</si>
  <si>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</si>
  <si>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</si>
  <si>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</si>
  <si>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</si>
  <si>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</si>
  <si>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</si>
  <si>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</si>
  <si>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</si>
  <si>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</si>
  <si>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</si>
  <si>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</si>
  <si>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</si>
  <si>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</si>
  <si>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</si>
  <si>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</si>
  <si>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</si>
  <si>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</si>
  <si>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</si>
  <si>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</si>
  <si>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</si>
  <si>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</si>
  <si>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</si>
  <si>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</si>
  <si>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</si>
  <si>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</si>
  <si>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</si>
  <si>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</si>
  <si>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</si>
  <si>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</si>
  <si>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</si>
  <si>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</si>
  <si>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</si>
  <si>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</si>
  <si>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</si>
  <si>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</si>
  <si>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</si>
  <si>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</si>
  <si>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</si>
  <si>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</si>
  <si>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</si>
  <si>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</si>
  <si>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</si>
  <si>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</si>
  <si>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</si>
  <si>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</si>
  <si>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</si>
  <si>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</si>
  <si>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</si>
  <si>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</si>
  <si>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</si>
  <si>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</si>
  <si>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</si>
  <si>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</si>
  <si>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</si>
  <si>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</si>
  <si>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</si>
  <si>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</si>
  <si>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</si>
  <si>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</si>
  <si>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</si>
  <si>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</si>
  <si>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</si>
  <si>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</si>
  <si>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</si>
  <si>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</si>
  <si>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</si>
  <si>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</si>
  <si>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</si>
  <si>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</si>
  <si>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</si>
  <si>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</si>
  <si>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</si>
  <si>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</si>
  <si>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</si>
  <si>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</si>
  <si>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</si>
  <si>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</si>
  <si>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</si>
  <si>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</si>
  <si>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</si>
  <si>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</si>
  <si>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</si>
  <si>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</si>
  <si>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</si>
  <si>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</si>
  <si>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</si>
  <si>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</si>
  <si>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</si>
  <si>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</si>
  <si>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</si>
  <si>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</si>
  <si>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</si>
  <si>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</si>
  <si>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</si>
  <si>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</si>
  <si>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</si>
  <si>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</si>
  <si>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</si>
  <si>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</si>
  <si>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</si>
  <si>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</si>
  <si>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</si>
  <si>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</si>
  <si>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</si>
  <si>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</si>
  <si>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</si>
  <si>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</si>
  <si>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</si>
  <si>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</si>
  <si>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</si>
  <si>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</si>
  <si>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</si>
  <si>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</si>
  <si>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</si>
  <si>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</si>
  <si>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</si>
  <si>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</si>
  <si>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</si>
  <si>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</si>
  <si>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</si>
  <si>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</si>
  <si>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</si>
  <si>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</si>
  <si>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</si>
  <si>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</si>
  <si>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</si>
  <si>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</si>
  <si>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</si>
  <si>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</si>
  <si>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</si>
  <si>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</si>
  <si>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</si>
  <si>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</si>
  <si>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</si>
  <si>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</si>
  <si>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</si>
  <si>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</si>
  <si>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</si>
  <si>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</si>
  <si>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</si>
  <si>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</si>
  <si>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</si>
  <si>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</si>
  <si>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</si>
  <si>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</si>
  <si>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</si>
  <si>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</si>
  <si>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</si>
  <si>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</si>
  <si>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</si>
  <si>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</si>
  <si>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</si>
  <si>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</si>
  <si>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</si>
  <si>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</si>
  <si>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</si>
  <si>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</si>
  <si>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</si>
  <si>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</si>
  <si>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</si>
  <si>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</si>
  <si>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</si>
  <si>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</si>
  <si>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</si>
  <si>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</si>
  <si>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</si>
  <si>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</si>
  <si>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</si>
  <si>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</si>
  <si>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</si>
  <si>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</si>
  <si>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</si>
  <si>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</si>
  <si>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</si>
  <si>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</si>
  <si>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</si>
  <si>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</si>
  <si>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</si>
  <si>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</si>
  <si>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</si>
  <si>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</si>
  <si>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</si>
  <si>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</si>
  <si>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</si>
  <si>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</si>
  <si>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</si>
  <si>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</si>
  <si>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</si>
  <si>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</si>
  <si>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</si>
  <si>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</si>
  <si>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</si>
  <si>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</si>
  <si>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</si>
  <si>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</si>
  <si>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</si>
  <si>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</si>
  <si>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</si>
  <si>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</si>
  <si>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</si>
  <si>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</si>
  <si>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</si>
  <si>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</si>
  <si>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</si>
  <si>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</si>
  <si>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</si>
  <si>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</si>
  <si>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</si>
  <si>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</si>
  <si>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</si>
  <si>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</si>
  <si>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</si>
  <si>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</si>
  <si>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</si>
  <si>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</si>
  <si>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</si>
  <si>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</si>
  <si>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</si>
  <si>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</si>
  <si>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</si>
  <si>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</si>
  <si>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</si>
  <si>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</si>
  <si>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</si>
  <si>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</si>
  <si>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</si>
  <si>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</si>
  <si>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</si>
  <si>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</si>
  <si>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</si>
  <si>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</si>
  <si>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</si>
  <si>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</si>
  <si>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</si>
  <si>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</si>
  <si>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</si>
  <si>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</si>
  <si>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</si>
  <si>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</si>
  <si>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</si>
  <si>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</si>
  <si>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</si>
  <si>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</si>
  <si>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</si>
  <si>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</si>
  <si>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</si>
  <si>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</si>
  <si>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</si>
  <si>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</si>
  <si>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</si>
  <si>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</si>
  <si>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</si>
  <si>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</si>
  <si>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</si>
  <si>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</si>
  <si>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</si>
  <si>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</si>
  <si>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</si>
  <si>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</si>
  <si>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</si>
  <si>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</si>
  <si>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</si>
  <si>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</si>
  <si>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</si>
  <si>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</si>
  <si>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</si>
  <si>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</si>
  <si>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</si>
  <si>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</si>
  <si>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</si>
  <si>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</si>
  <si>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</si>
  <si>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</si>
  <si>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</si>
  <si>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</si>
  <si>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</si>
  <si>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</si>
  <si>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</si>
  <si>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</si>
  <si>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</si>
  <si>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</si>
  <si>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</si>
  <si>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</si>
  <si>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</si>
  <si>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</si>
  <si>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</si>
  <si>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</si>
  <si>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</si>
  <si>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</si>
  <si>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</si>
  <si>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</si>
  <si>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</si>
  <si>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</si>
  <si>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</si>
  <si>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</si>
  <si>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</si>
  <si>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</si>
  <si>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</si>
  <si>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</si>
  <si>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</si>
  <si>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</si>
  <si>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</si>
  <si>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</si>
  <si>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</si>
  <si>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</si>
  <si>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</si>
  <si>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</si>
  <si>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</si>
  <si>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</si>
  <si>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</si>
  <si>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</si>
  <si>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</si>
  <si>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</si>
  <si>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</si>
  <si>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</si>
  <si>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</si>
  <si>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</si>
  <si>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</si>
  <si>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</si>
  <si>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</si>
  <si>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</si>
  <si>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</si>
  <si>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</si>
  <si>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</si>
  <si>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</si>
  <si>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</si>
  <si>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</si>
  <si>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</si>
  <si>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</si>
  <si>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</si>
  <si>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</si>
  <si>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</si>
  <si>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</si>
  <si>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</si>
  <si>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</si>
  <si>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</si>
  <si>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</si>
  <si>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</si>
  <si>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</si>
  <si>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</si>
  <si>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</si>
  <si>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</si>
  <si>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</si>
  <si>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</si>
  <si>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</si>
  <si>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</si>
  <si>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</si>
  <si>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</si>
  <si>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</si>
  <si>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</si>
  <si>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</si>
  <si>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</si>
  <si>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</si>
  <si>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</si>
  <si>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</si>
  <si>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</si>
  <si>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</si>
  <si>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</si>
  <si>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</si>
  <si>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</si>
  <si>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</si>
  <si>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</si>
  <si>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</si>
  <si>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</si>
  <si>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</si>
  <si>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</si>
  <si>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</si>
  <si>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</si>
  <si>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</si>
  <si>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</si>
  <si>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</si>
  <si>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</si>
  <si>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</si>
  <si>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</si>
  <si>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</si>
  <si>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</si>
  <si>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</si>
  <si>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</si>
  <si>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</si>
  <si>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</si>
  <si>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</si>
  <si>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</si>
  <si>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</si>
  <si>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</si>
  <si>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</si>
  <si>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</si>
  <si>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</si>
  <si>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</si>
  <si>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</si>
  <si>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</si>
  <si>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</si>
  <si>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</si>
  <si>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</si>
  <si>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</si>
  <si>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</si>
  <si>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</si>
  <si>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</si>
  <si>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</si>
  <si>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</si>
  <si>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</si>
  <si>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</si>
  <si>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</si>
  <si>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</si>
  <si>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</si>
  <si>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</si>
  <si>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</si>
  <si>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</si>
  <si>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</si>
  <si>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</si>
  <si>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</si>
  <si>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</si>
  <si>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</si>
  <si>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</si>
  <si>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</si>
  <si>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</si>
  <si>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</si>
  <si>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</si>
  <si>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</si>
  <si>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</si>
  <si>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</si>
  <si>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</si>
  <si>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</si>
  <si>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</si>
  <si>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</si>
  <si>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</si>
  <si>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</si>
  <si>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</si>
  <si>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</si>
  <si>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</si>
  <si>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</si>
  <si>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</si>
  <si>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</si>
  <si>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</si>
  <si>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</si>
  <si>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</si>
  <si>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</si>
  <si>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</si>
  <si>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</si>
  <si>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</si>
  <si>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</si>
  <si>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</si>
  <si>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</si>
  <si>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</si>
  <si>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</si>
  <si>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</si>
  <si>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</si>
  <si>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</si>
  <si>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</si>
  <si>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</si>
  <si>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</si>
  <si>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</si>
  <si>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</si>
  <si>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</si>
  <si>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</si>
  <si>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</si>
  <si>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</si>
  <si>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</si>
  <si>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</si>
  <si>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</si>
  <si>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</si>
  <si>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</si>
  <si>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</si>
  <si>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</si>
  <si>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</si>
  <si>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</si>
  <si>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</si>
  <si>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</si>
  <si>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</si>
  <si>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</si>
  <si>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</si>
  <si>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</si>
  <si>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</si>
  <si>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</si>
  <si>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</si>
  <si>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</si>
  <si>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</si>
  <si>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</si>
  <si>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</si>
  <si>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</si>
  <si>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</si>
  <si>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</si>
  <si>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</si>
  <si>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</si>
  <si>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</si>
  <si>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</si>
  <si>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</si>
  <si>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</si>
  <si>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</si>
  <si>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</si>
  <si>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</si>
  <si>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</si>
  <si>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</si>
  <si>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</si>
  <si>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</si>
  <si>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</si>
  <si>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</si>
  <si>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</si>
  <si>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</si>
  <si>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</si>
  <si>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</si>
  <si>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</si>
  <si>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</si>
  <si>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</si>
  <si>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</si>
  <si>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</si>
  <si>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</si>
  <si>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</si>
  <si>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</si>
  <si>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</si>
  <si>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</si>
  <si>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</si>
  <si>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</si>
  <si>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</si>
  <si>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</si>
  <si>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</si>
  <si>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</si>
  <si>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</si>
  <si>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</si>
  <si>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</si>
  <si>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</si>
  <si>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</si>
  <si>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</si>
  <si>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</si>
  <si>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</si>
  <si>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</si>
  <si>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</si>
  <si>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</si>
  <si>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</si>
  <si>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</si>
  <si>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</si>
  <si>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</si>
  <si>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</si>
  <si>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</si>
  <si>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</si>
  <si>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</si>
  <si>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</si>
  <si>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</si>
  <si>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</si>
  <si>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</si>
  <si>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</si>
  <si>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</si>
  <si>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</si>
  <si>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</si>
  <si>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</si>
  <si>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</si>
  <si>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</si>
  <si>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</si>
  <si>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</si>
  <si>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</si>
  <si>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</si>
  <si>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</si>
  <si>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</si>
  <si>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</si>
  <si>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</si>
  <si>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</si>
  <si>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</si>
  <si>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</si>
  <si>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</si>
  <si>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</si>
  <si>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</si>
  <si>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</si>
  <si>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</si>
  <si>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</si>
  <si>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</si>
  <si>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</si>
  <si>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</si>
  <si>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</si>
  <si>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</si>
  <si>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</si>
  <si>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</si>
  <si>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</si>
  <si>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</si>
  <si>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</si>
  <si>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</si>
  <si>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</si>
  <si>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</si>
  <si>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</si>
  <si>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</si>
  <si>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</si>
  <si>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</si>
  <si>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</si>
  <si>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</si>
  <si>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</si>
  <si>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</si>
  <si>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</si>
  <si>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</si>
  <si>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</si>
  <si>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</si>
  <si>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</si>
  <si>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</si>
  <si>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</si>
  <si>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</si>
  <si>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</si>
  <si>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</si>
  <si>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</si>
  <si>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</si>
  <si>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</si>
  <si>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</si>
  <si>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</si>
  <si>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</si>
  <si>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</si>
  <si>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</si>
  <si>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</si>
  <si>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</si>
  <si>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</si>
  <si>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</si>
  <si>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</si>
  <si>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</si>
  <si>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</si>
  <si>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</si>
  <si>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</si>
  <si>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</si>
  <si>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</si>
  <si>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</si>
  <si>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</si>
  <si>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</si>
  <si>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</si>
  <si>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</si>
  <si>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</si>
  <si>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</si>
  <si>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</si>
  <si>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</si>
  <si>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</si>
  <si>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</si>
  <si>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</si>
  <si>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</si>
  <si>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</si>
  <si>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</si>
  <si>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</si>
  <si>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</si>
  <si>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</si>
  <si>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</si>
  <si>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</si>
  <si>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</si>
  <si>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</si>
  <si>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</si>
  <si>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</si>
  <si>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</si>
  <si>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</si>
  <si>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</si>
  <si>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</si>
  <si>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</si>
  <si>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</si>
  <si>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</si>
  <si>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</si>
  <si>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</si>
  <si>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</si>
  <si>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</si>
  <si>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</si>
  <si>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</si>
  <si>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</si>
  <si>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</si>
  <si>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</si>
  <si>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</si>
  <si>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</si>
  <si>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</si>
  <si>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</si>
  <si>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</si>
  <si>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</si>
  <si>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</si>
  <si>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</si>
  <si>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</si>
  <si>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</si>
  <si>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</si>
  <si>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</si>
  <si>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</si>
  <si>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</si>
  <si>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</si>
  <si>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</si>
  <si>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</si>
  <si>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</si>
  <si>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</si>
  <si>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</si>
  <si>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</si>
  <si>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</si>
  <si>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</si>
  <si>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</si>
  <si>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</si>
  <si>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</si>
  <si>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</si>
  <si>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</si>
  <si>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</si>
  <si>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</si>
  <si>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</si>
  <si>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</si>
  <si>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</si>
  <si>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</si>
  <si>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</si>
  <si>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</si>
  <si>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</si>
  <si>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</si>
  <si>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</si>
  <si>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</si>
  <si>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</si>
  <si>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</si>
  <si>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</si>
  <si>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</si>
  <si>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</si>
  <si>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</si>
  <si>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</si>
  <si>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</si>
  <si>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</si>
  <si>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</si>
  <si>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</si>
  <si>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</si>
  <si>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</si>
  <si>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</si>
  <si>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</si>
  <si>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</si>
  <si>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</si>
  <si>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</si>
  <si>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</si>
  <si>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</si>
  <si>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</si>
  <si>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</si>
  <si>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</si>
  <si>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</si>
  <si>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</si>
  <si>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</si>
  <si>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</si>
  <si>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</si>
  <si>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</si>
  <si>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</si>
  <si>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</si>
  <si>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</si>
  <si>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</si>
  <si>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</si>
  <si>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</si>
  <si>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</si>
  <si>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</si>
  <si>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</si>
  <si>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</si>
  <si>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</si>
  <si>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</si>
  <si>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</si>
  <si>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</si>
  <si>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</si>
  <si>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</si>
  <si>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</si>
  <si>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</si>
  <si>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</si>
  <si>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</si>
  <si>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</si>
  <si>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</si>
  <si>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</si>
  <si>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</si>
  <si>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</si>
  <si>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</si>
  <si>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</si>
  <si>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</si>
  <si>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</si>
  <si>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</si>
  <si>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</si>
  <si>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</si>
  <si>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</si>
  <si>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</si>
  <si>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</si>
  <si>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</si>
  <si>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</si>
  <si>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</si>
  <si>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</si>
  <si>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</si>
  <si>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</si>
  <si>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</si>
  <si>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</si>
  <si>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</si>
  <si>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</si>
  <si>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</si>
  <si>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</si>
  <si>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</si>
  <si>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</si>
  <si>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</si>
  <si>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</si>
  <si>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</si>
  <si>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</si>
  <si>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</si>
  <si>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</si>
  <si>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</si>
  <si>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</si>
  <si>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</si>
  <si>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</si>
  <si>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</si>
  <si>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</si>
  <si>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</si>
  <si>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</si>
  <si>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</si>
  <si>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</si>
  <si>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</si>
  <si>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</si>
  <si>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</si>
  <si>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</si>
  <si>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</si>
  <si>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</si>
  <si>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</si>
  <si>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</si>
  <si>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</si>
  <si>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</si>
  <si>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</si>
  <si>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</si>
  <si>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</si>
  <si>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</si>
  <si>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</si>
  <si>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</si>
  <si>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</si>
  <si>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</si>
  <si>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</si>
  <si>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</si>
  <si>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</si>
  <si>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</si>
  <si>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</si>
  <si>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</si>
  <si>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</si>
  <si>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</si>
  <si>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</si>
  <si>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</si>
  <si>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</si>
  <si>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</si>
  <si>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</si>
  <si>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</si>
  <si>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</si>
  <si>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</si>
  <si>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</si>
  <si>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</si>
  <si>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</si>
  <si>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</si>
  <si>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</si>
  <si>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</si>
  <si>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</si>
  <si>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</si>
  <si>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</si>
  <si>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</si>
  <si>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</si>
  <si>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</si>
  <si>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</si>
  <si>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</si>
  <si>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</si>
  <si>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</si>
  <si>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</si>
  <si>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</si>
  <si>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</si>
  <si>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</si>
  <si>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</si>
  <si>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</si>
  <si>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</si>
  <si>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</si>
  <si>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</si>
  <si>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</si>
  <si>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</si>
  <si>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</si>
  <si>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</si>
  <si>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</si>
  <si>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</si>
  <si>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</si>
  <si>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</si>
  <si>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</si>
  <si>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</si>
  <si>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</si>
  <si>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</si>
  <si>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</si>
  <si>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</si>
  <si>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</si>
  <si>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</si>
  <si>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</si>
  <si>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</si>
  <si>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</si>
  <si>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</si>
  <si>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</si>
  <si>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</si>
  <si>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</si>
  <si>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</si>
  <si>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</si>
  <si>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</si>
  <si>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</si>
  <si>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</si>
  <si>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</si>
  <si>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</si>
  <si>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</si>
  <si>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</si>
  <si>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</si>
  <si>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</si>
  <si>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</si>
  <si>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</si>
  <si>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</si>
  <si>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</si>
  <si>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</si>
  <si>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</si>
  <si>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</si>
  <si>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</si>
  <si>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</si>
  <si>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</si>
  <si>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</si>
  <si>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</si>
  <si>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</si>
  <si>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</si>
  <si>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</si>
  <si>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</si>
  <si>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</si>
  <si>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</si>
  <si>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</si>
  <si>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</si>
  <si>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</si>
  <si>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</si>
  <si>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</si>
  <si>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</si>
  <si>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</si>
  <si>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</si>
  <si>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</si>
  <si>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</si>
  <si>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</si>
  <si>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</si>
  <si>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</si>
  <si>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</si>
  <si>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</si>
  <si>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</si>
  <si>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</si>
  <si>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</si>
  <si>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</si>
  <si>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</si>
  <si>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</si>
  <si>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</si>
  <si>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</si>
  <si>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</si>
  <si>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</si>
  <si>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</si>
  <si>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</si>
  <si>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</si>
  <si>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</si>
  <si>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</si>
  <si>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</si>
  <si>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</si>
  <si>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</si>
  <si>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</si>
  <si>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</si>
  <si>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</si>
  <si>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</si>
  <si>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</si>
  <si>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</si>
  <si>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</si>
  <si>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</si>
  <si>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</si>
  <si>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</si>
  <si>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</si>
  <si>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</si>
  <si>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</si>
  <si>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</si>
  <si>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</si>
  <si>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</si>
  <si>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</si>
  <si>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</si>
  <si>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</si>
  <si>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</si>
  <si>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</si>
  <si>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</si>
  <si>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</si>
  <si>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</si>
  <si>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</si>
  <si>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</si>
  <si>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</si>
  <si>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</si>
  <si>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</si>
  <si>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</si>
  <si>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</si>
  <si>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</si>
  <si>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</si>
  <si>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</si>
  <si>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</si>
  <si>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</si>
  <si>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</si>
  <si>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</si>
  <si>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</si>
  <si>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</si>
  <si>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</si>
  <si>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</si>
  <si>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</si>
  <si>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</si>
  <si>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</si>
  <si>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</si>
  <si>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</si>
  <si>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</si>
  <si>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</si>
  <si>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</si>
  <si>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</si>
  <si>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</si>
  <si>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</si>
  <si>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</si>
  <si>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</si>
  <si>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</si>
  <si>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</si>
  <si>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</si>
  <si>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</si>
  <si>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</si>
  <si>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</si>
  <si>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</si>
  <si>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</si>
  <si>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</si>
  <si>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</si>
  <si>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</si>
  <si>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</si>
  <si>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</si>
  <si>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</si>
  <si>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</si>
  <si>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</si>
  <si>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</si>
  <si>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</si>
  <si>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</si>
  <si>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</si>
  <si>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</si>
  <si>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</si>
  <si>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</si>
  <si>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</si>
  <si>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</si>
  <si>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</si>
  <si>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</si>
  <si>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</si>
  <si>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</si>
  <si>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</si>
  <si>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</si>
  <si>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</si>
  <si>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</si>
  <si>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</si>
  <si>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</si>
  <si>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</si>
  <si>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</si>
  <si>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</si>
  <si>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</si>
  <si>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</si>
  <si>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</si>
  <si>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</si>
  <si>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</si>
  <si>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</si>
  <si>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</si>
  <si>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</si>
  <si>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</si>
  <si>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</si>
  <si>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</si>
  <si>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</si>
  <si>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</si>
  <si>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</si>
  <si>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</si>
  <si>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</si>
  <si>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</si>
  <si>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</si>
  <si>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</si>
  <si>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</si>
  <si>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</si>
  <si>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</si>
  <si>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</si>
  <si>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</si>
  <si>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</si>
  <si>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</si>
  <si>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</si>
  <si>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</si>
  <si>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</si>
  <si>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</si>
  <si>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</si>
  <si>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</si>
  <si>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</si>
  <si>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</si>
  <si>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</si>
  <si>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</si>
  <si>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</si>
  <si>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</si>
  <si>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</si>
  <si>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</si>
  <si>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</si>
  <si>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</si>
  <si>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</si>
  <si>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</si>
  <si>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</si>
  <si>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</si>
  <si>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</si>
  <si>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</si>
  <si>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</si>
  <si>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</si>
  <si>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</si>
  <si>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</si>
  <si>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</si>
  <si>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</si>
  <si>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</si>
  <si>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</si>
  <si>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</si>
  <si>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</si>
  <si>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</si>
  <si>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</si>
  <si>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</si>
  <si>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</si>
  <si>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</si>
  <si>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</si>
  <si>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</si>
  <si>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</si>
  <si>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</si>
  <si>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</si>
  <si>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</si>
  <si>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</si>
  <si>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</si>
  <si>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</si>
  <si>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</si>
  <si>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</si>
  <si>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</si>
  <si>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</si>
  <si>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</si>
  <si>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</si>
  <si>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</si>
  <si>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</si>
  <si>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</si>
  <si>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</si>
  <si>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</si>
  <si>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</si>
  <si>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</si>
  <si>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</si>
  <si>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</si>
  <si>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</si>
  <si>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</si>
  <si>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</si>
  <si>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</si>
  <si>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</si>
  <si>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</si>
  <si>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</si>
  <si>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</si>
  <si>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</si>
  <si>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</si>
  <si>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</si>
  <si>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</si>
  <si>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</si>
  <si>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</si>
  <si>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</si>
  <si>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</si>
  <si>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</si>
  <si>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</si>
  <si>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</si>
  <si>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</si>
  <si>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</si>
  <si>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</si>
  <si>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</si>
  <si>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</si>
  <si>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</si>
  <si>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</si>
  <si>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</si>
  <si>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</si>
  <si>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</si>
  <si>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</si>
  <si>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</si>
  <si>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</si>
  <si>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</si>
  <si>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</si>
  <si>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</si>
  <si>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</si>
  <si>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</si>
  <si>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</si>
  <si>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</si>
  <si>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</si>
  <si>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</si>
  <si>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</si>
  <si>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</si>
  <si>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</si>
  <si>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</si>
  <si>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</si>
  <si>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</si>
  <si>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</si>
  <si>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</si>
  <si>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</si>
  <si>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</si>
  <si>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</si>
  <si>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</si>
  <si>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</si>
  <si>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</si>
  <si>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</si>
  <si>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</si>
  <si>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</si>
  <si>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</si>
  <si>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</si>
  <si>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</si>
  <si>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</si>
  <si>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</si>
  <si>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</si>
  <si>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</si>
  <si>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</si>
  <si>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</si>
  <si>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</si>
  <si>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</si>
  <si>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</si>
  <si>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</si>
  <si>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</si>
  <si>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</si>
  <si>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</si>
  <si>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</si>
  <si>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</si>
  <si>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</si>
  <si>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</si>
  <si>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</si>
  <si>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</si>
  <si>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</si>
  <si>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</si>
  <si>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</si>
  <si>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</si>
  <si>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</si>
  <si>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</si>
  <si>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</si>
  <si>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</si>
  <si>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</si>
  <si>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</si>
  <si>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</si>
  <si>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</si>
  <si>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</si>
  <si>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</si>
  <si>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</si>
  <si>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</si>
  <si>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</si>
  <si>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</si>
  <si>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</si>
  <si>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</si>
  <si>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</si>
  <si>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</si>
  <si>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</si>
  <si>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</si>
  <si>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</si>
  <si>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</si>
  <si>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</si>
  <si>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</si>
  <si>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</si>
  <si>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</si>
  <si>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</si>
  <si>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</si>
  <si>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</si>
  <si>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</si>
  <si>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</si>
  <si>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</si>
  <si>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</si>
  <si>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</si>
  <si>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</si>
  <si>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</si>
  <si>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</si>
  <si>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</si>
  <si>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</si>
  <si>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</si>
  <si>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</si>
  <si>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</si>
  <si>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</si>
  <si>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</si>
  <si>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</si>
  <si>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</si>
  <si>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</si>
  <si>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</si>
  <si>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</si>
  <si>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</si>
  <si>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</si>
  <si>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</si>
  <si>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</si>
  <si>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</si>
  <si>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</si>
  <si>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</si>
  <si>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</si>
  <si>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</si>
  <si>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</si>
  <si>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</si>
  <si>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</si>
  <si>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</si>
  <si>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</si>
  <si>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</si>
  <si>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</si>
  <si>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</si>
  <si>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</si>
  <si>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</si>
  <si>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</si>
  <si>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</si>
  <si>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</si>
  <si>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</si>
  <si>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</si>
  <si>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</si>
  <si>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</si>
  <si>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</si>
  <si>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</si>
  <si>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</si>
  <si>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</si>
  <si>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</si>
  <si>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</si>
  <si>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</si>
  <si>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</si>
  <si>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</si>
  <si>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</si>
  <si>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</si>
  <si>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</si>
  <si>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</si>
  <si>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</si>
  <si>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</si>
  <si>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</si>
  <si>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</si>
  <si>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</si>
  <si>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</si>
  <si>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</si>
  <si>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</si>
  <si>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</si>
  <si>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</si>
  <si>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</si>
  <si>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</si>
  <si>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</si>
  <si>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</si>
  <si>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</si>
  <si>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</si>
  <si>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</si>
  <si>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</si>
  <si>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</si>
  <si>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</si>
  <si>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</si>
  <si>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</si>
  <si>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</si>
  <si>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</si>
  <si>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</si>
  <si>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</si>
  <si>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</si>
  <si>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</si>
  <si>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</si>
  <si>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</si>
  <si>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</si>
  <si>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</si>
  <si>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</si>
  <si>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</si>
  <si>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</si>
  <si>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</si>
  <si>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</si>
  <si>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</si>
  <si>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</si>
  <si>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</si>
  <si>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</si>
  <si>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</si>
  <si>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</si>
  <si>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</si>
  <si>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</si>
  <si>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</si>
  <si>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</si>
  <si>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</si>
  <si>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</si>
  <si>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</si>
  <si>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</si>
  <si>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</si>
  <si>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</si>
  <si>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</si>
  <si>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</si>
  <si>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</si>
  <si>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</si>
  <si>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</si>
  <si>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</si>
  <si>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</si>
  <si>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</si>
  <si>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</si>
  <si>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</si>
  <si>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</si>
  <si>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</si>
  <si>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</si>
  <si>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</si>
  <si>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</si>
  <si>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</si>
  <si>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</si>
  <si>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</si>
  <si>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</si>
  <si>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</si>
  <si>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</si>
  <si>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</si>
  <si>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</si>
  <si>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</si>
  <si>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</si>
  <si>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</si>
  <si>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</si>
  <si>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</si>
  <si>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</si>
  <si>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</si>
  <si>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</si>
  <si>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</si>
  <si>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</si>
  <si>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</si>
  <si>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</si>
  <si>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</si>
  <si>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</si>
  <si>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</si>
  <si>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</si>
  <si>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</si>
  <si>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</si>
  <si>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</si>
  <si>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</si>
  <si>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</si>
  <si>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</si>
  <si>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</si>
  <si>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</si>
  <si>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</si>
  <si>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</si>
  <si>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</si>
  <si>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</si>
  <si>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</si>
  <si>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</si>
  <si>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</si>
  <si>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</si>
  <si>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</si>
  <si>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</si>
  <si>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</si>
  <si>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</si>
  <si>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</si>
  <si>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</si>
  <si>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</si>
  <si>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</si>
  <si>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</si>
  <si>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</si>
  <si>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</si>
  <si>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</si>
  <si>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</si>
  <si>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</si>
  <si>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</si>
  <si>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</si>
  <si>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</si>
  <si>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</si>
  <si>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</si>
  <si>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</si>
  <si>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</si>
  <si>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</si>
  <si>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</si>
  <si>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</si>
  <si>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</si>
  <si>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</si>
  <si>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</si>
  <si>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</si>
  <si>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</si>
  <si>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</si>
  <si>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</si>
  <si>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</si>
  <si>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</si>
  <si>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</si>
  <si>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</si>
  <si>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</si>
  <si>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</si>
  <si>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</si>
  <si>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</si>
  <si>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</si>
  <si>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</si>
  <si>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</si>
  <si>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</si>
  <si>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</si>
  <si>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</si>
  <si>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</si>
  <si>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</si>
  <si>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</si>
  <si>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</si>
  <si>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</si>
  <si>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</si>
  <si>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</si>
  <si>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</si>
  <si>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</si>
  <si>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</si>
  <si>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</si>
  <si>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</si>
  <si>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</si>
  <si>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</si>
  <si>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</si>
  <si>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</si>
  <si>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</si>
  <si>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</si>
  <si>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</si>
  <si>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</si>
  <si>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</si>
  <si>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</si>
  <si>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</si>
  <si>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</si>
  <si>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</si>
  <si>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</si>
  <si>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</si>
  <si>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</si>
  <si>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</si>
  <si>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</si>
  <si>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</si>
  <si>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</si>
  <si>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</si>
  <si>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</si>
  <si>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</si>
  <si>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</si>
  <si>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</si>
  <si>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</si>
  <si>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</si>
  <si>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</si>
  <si>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</si>
  <si>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</si>
  <si>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</si>
  <si>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</si>
  <si>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</si>
  <si>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</si>
  <si>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</si>
  <si>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</si>
  <si>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</si>
  <si>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</si>
  <si>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</si>
  <si>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</si>
  <si>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</si>
  <si>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</si>
  <si>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</si>
  <si>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</si>
  <si>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</si>
  <si>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</si>
  <si>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</si>
  <si>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</si>
  <si>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</si>
  <si>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</si>
  <si>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</si>
  <si>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</si>
  <si>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</si>
  <si>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</si>
  <si>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</si>
  <si>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</si>
  <si>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</si>
  <si>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</si>
  <si>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</si>
  <si>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</si>
  <si>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</si>
  <si>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</si>
  <si>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</si>
  <si>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</si>
  <si>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</si>
  <si>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</si>
  <si>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</si>
  <si>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</si>
  <si>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</si>
  <si>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</si>
  <si>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</si>
  <si>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</si>
  <si>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</si>
  <si>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</si>
  <si>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</si>
  <si>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</si>
  <si>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</si>
  <si>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</si>
  <si>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</si>
  <si>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</si>
  <si>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</si>
  <si>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</si>
  <si>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</si>
  <si>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</si>
  <si>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</si>
  <si>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</si>
  <si>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</si>
  <si>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</si>
  <si>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</si>
  <si>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</si>
  <si>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</si>
  <si>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</si>
  <si>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</si>
  <si>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</si>
  <si>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</si>
  <si>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</si>
  <si>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</si>
  <si>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</si>
  <si>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</si>
  <si>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</si>
  <si>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</si>
  <si>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</si>
  <si>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</si>
  <si>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</si>
  <si>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</si>
  <si>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</si>
  <si>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</si>
  <si>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</si>
  <si>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</si>
  <si>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</si>
  <si>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</si>
  <si>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</si>
  <si>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</si>
  <si>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</si>
  <si>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</si>
  <si>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</si>
  <si>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</si>
  <si>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</si>
  <si>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</si>
  <si>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</si>
  <si>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</si>
  <si>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</si>
  <si>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</si>
  <si>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</si>
  <si>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</si>
  <si>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</si>
  <si>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</si>
  <si>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</si>
  <si>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</si>
  <si>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</si>
  <si>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</si>
  <si>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</si>
  <si>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</si>
  <si>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</si>
  <si>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</si>
  <si>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</si>
  <si>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</si>
  <si>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</si>
  <si>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</si>
  <si>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</si>
  <si>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</si>
  <si>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</si>
  <si>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</si>
  <si>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</si>
  <si>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</si>
  <si>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</si>
  <si>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</si>
  <si>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</si>
  <si>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</si>
  <si>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</si>
  <si>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</si>
  <si>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</si>
  <si>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</si>
  <si>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</si>
  <si>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</si>
  <si>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</si>
  <si>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</si>
  <si>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</si>
  <si>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</si>
  <si>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</si>
  <si>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</si>
  <si>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</si>
  <si>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</si>
  <si>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</si>
  <si>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</si>
  <si>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</si>
  <si>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</si>
  <si>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</si>
  <si>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</si>
  <si>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</si>
  <si>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</si>
  <si>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</si>
  <si>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</si>
  <si>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</si>
  <si>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</si>
  <si>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</si>
  <si>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</si>
  <si>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</si>
  <si>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</si>
  <si>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</si>
  <si>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</si>
  <si>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</si>
  <si>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</si>
  <si>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</si>
  <si>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</si>
  <si>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</si>
  <si>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</si>
  <si>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</si>
  <si>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</si>
  <si>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</si>
  <si>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</si>
  <si>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</si>
  <si>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</si>
  <si>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</si>
  <si>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</si>
  <si>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</si>
  <si>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</si>
  <si>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</si>
  <si>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</si>
  <si>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</si>
  <si>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</si>
  <si>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</si>
  <si>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</si>
  <si>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</si>
  <si>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</si>
  <si>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</si>
  <si>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</si>
  <si>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</si>
  <si>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</si>
  <si>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</si>
  <si>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</si>
  <si>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</si>
  <si>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</si>
  <si>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</si>
  <si>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</si>
  <si>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</si>
  <si>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</si>
  <si>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</si>
  <si>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</si>
  <si>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</si>
  <si>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</si>
  <si>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</si>
  <si>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</si>
  <si>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</si>
  <si>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</si>
  <si>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</si>
  <si>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</si>
  <si>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</si>
  <si>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</si>
  <si>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</si>
  <si>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</si>
  <si>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</si>
  <si>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</si>
  <si>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</si>
  <si>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</si>
  <si>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</si>
  <si>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</si>
  <si>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</si>
  <si>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</si>
  <si>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</si>
  <si>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</si>
  <si>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</si>
  <si>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</si>
  <si>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</si>
  <si>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</si>
  <si>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</si>
  <si>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</si>
  <si>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</si>
  <si>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</si>
  <si>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</si>
  <si>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</si>
  <si>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</si>
  <si>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</si>
  <si>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</si>
  <si>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</si>
  <si>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</si>
  <si>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</si>
  <si>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</si>
  <si>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</si>
  <si>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</si>
  <si>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</si>
  <si>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</si>
  <si>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</si>
  <si>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</si>
  <si>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</si>
  <si>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</si>
  <si>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</si>
  <si>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</si>
  <si>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</si>
  <si>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</si>
  <si>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</si>
  <si>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</si>
  <si>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</si>
  <si>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</si>
  <si>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</si>
  <si>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</si>
  <si>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</si>
  <si>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</si>
  <si>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</si>
  <si>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</si>
  <si>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</si>
  <si>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</si>
  <si>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</si>
  <si>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</si>
  <si>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</si>
  <si>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</si>
  <si>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</si>
  <si>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</si>
  <si>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</si>
  <si>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</si>
  <si>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</si>
  <si>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</si>
  <si>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</si>
  <si>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</si>
  <si>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</si>
  <si>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</si>
  <si>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</si>
  <si>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</si>
  <si>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</si>
  <si>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</si>
  <si>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</si>
  <si>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</si>
  <si>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</si>
  <si>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</si>
  <si>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</si>
  <si>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</si>
  <si>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</si>
  <si>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</si>
  <si>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</si>
  <si>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</si>
  <si>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</si>
  <si>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</si>
  <si>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</si>
  <si>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</si>
  <si>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</si>
  <si>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</si>
  <si>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</si>
  <si>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</si>
  <si>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</si>
  <si>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</si>
  <si>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</si>
  <si>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</si>
  <si>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</si>
  <si>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</si>
  <si>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</si>
  <si>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</si>
  <si>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</si>
  <si>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</si>
  <si>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</si>
  <si>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</si>
  <si>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</si>
  <si>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</si>
  <si>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</si>
  <si>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</si>
  <si>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</si>
  <si>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</si>
  <si>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</si>
  <si>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</si>
  <si>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</si>
  <si>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</si>
  <si>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</si>
  <si>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</si>
  <si>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</si>
  <si>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</si>
  <si>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</si>
  <si>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</si>
  <si>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</si>
  <si>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</si>
  <si>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</si>
  <si>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</si>
  <si>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</si>
  <si>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</si>
  <si>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</si>
  <si>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</si>
  <si>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</si>
  <si>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</si>
  <si>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</si>
  <si>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</si>
  <si>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</si>
  <si>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</si>
  <si>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</si>
  <si>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</si>
  <si>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</si>
  <si>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</si>
  <si>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</si>
  <si>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</si>
  <si>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</si>
  <si>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</si>
  <si>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</si>
  <si>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</si>
  <si>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</si>
  <si>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</si>
  <si>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</si>
  <si>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</si>
  <si>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</si>
  <si>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</si>
  <si>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</si>
  <si>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</si>
  <si>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</si>
  <si>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</si>
  <si>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</si>
  <si>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</si>
  <si>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</si>
  <si>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</si>
  <si>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</si>
  <si>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</si>
  <si>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</si>
  <si>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</si>
  <si>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</si>
  <si>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</si>
  <si>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</si>
  <si>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</si>
  <si>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</si>
  <si>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</si>
  <si>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</si>
  <si>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</si>
  <si>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</si>
  <si>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</si>
  <si>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</si>
  <si>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</si>
  <si>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</si>
  <si>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</si>
  <si>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</si>
  <si>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</si>
  <si>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</si>
  <si>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</si>
  <si>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</si>
  <si>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</si>
  <si>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</si>
  <si>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</si>
  <si>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</si>
  <si>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</si>
  <si>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</si>
  <si>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</si>
  <si>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</si>
  <si>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</si>
  <si>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</si>
  <si>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</si>
  <si>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</si>
  <si>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</si>
  <si>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</si>
  <si>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</si>
  <si>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</si>
  <si>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</si>
  <si>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</si>
  <si>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</si>
  <si>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</si>
  <si>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</si>
  <si>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</si>
  <si>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</si>
  <si>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</si>
  <si>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</si>
  <si>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</si>
  <si>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</si>
  <si>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</si>
  <si>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</si>
  <si>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</si>
  <si>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</si>
  <si>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</si>
  <si>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</si>
  <si>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</si>
  <si>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</si>
  <si>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</si>
  <si>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</si>
  <si>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</si>
  <si>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</si>
  <si>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</si>
  <si>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</si>
  <si>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</si>
  <si>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</si>
  <si>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</si>
  <si>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</si>
  <si>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</si>
  <si>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</si>
  <si>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</si>
  <si>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</si>
  <si>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</si>
  <si>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</si>
  <si>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</si>
  <si>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</si>
  <si>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</si>
  <si>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</si>
  <si>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</si>
  <si>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</si>
  <si>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</si>
  <si>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</si>
  <si>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</si>
  <si>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</si>
  <si>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</si>
  <si>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</si>
  <si>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</si>
  <si>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</si>
  <si>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</si>
  <si>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</si>
  <si>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</si>
  <si>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</si>
  <si>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</si>
  <si>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</si>
  <si>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</si>
  <si>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</si>
  <si>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</si>
  <si>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</si>
  <si>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</si>
  <si>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</si>
  <si>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</si>
  <si>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</si>
  <si>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</si>
  <si>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</si>
  <si>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</si>
  <si>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</si>
  <si>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</si>
  <si>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</si>
  <si>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</si>
  <si>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</si>
  <si>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</si>
  <si>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</si>
  <si>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</si>
  <si>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</si>
  <si>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</si>
  <si>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</si>
  <si>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</si>
  <si>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</si>
  <si>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</si>
  <si>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</si>
  <si>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</si>
  <si>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</si>
  <si>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</si>
  <si>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</si>
  <si>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</si>
  <si>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</si>
  <si>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</si>
  <si>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</si>
  <si>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</si>
  <si>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</si>
  <si>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</si>
  <si>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</si>
  <si>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</si>
  <si>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</si>
  <si>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</si>
  <si>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</si>
  <si>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</si>
  <si>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</si>
  <si>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</si>
  <si>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</si>
  <si>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</si>
  <si>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</si>
  <si>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</si>
  <si>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</si>
  <si>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</si>
  <si>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</si>
  <si>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</si>
  <si>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</si>
  <si>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</si>
  <si>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</si>
  <si>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</si>
  <si>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</si>
  <si>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</si>
  <si>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</si>
  <si>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</si>
  <si>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</si>
  <si>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</si>
  <si>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</si>
  <si>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</si>
  <si>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</si>
  <si>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</si>
  <si>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</si>
  <si>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</si>
  <si>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</si>
  <si>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</si>
  <si>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</si>
  <si>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</si>
  <si>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</si>
  <si>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</si>
  <si>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</si>
  <si>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</si>
  <si>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</si>
  <si>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</si>
  <si>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</si>
  <si>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</si>
  <si>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</si>
  <si>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</si>
  <si>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</si>
  <si>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</si>
  <si>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</si>
  <si>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</si>
  <si>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</si>
  <si>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</si>
  <si>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</si>
  <si>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</si>
  <si>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</si>
  <si>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</si>
  <si>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</si>
  <si>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</si>
  <si>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</si>
  <si>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</si>
  <si>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</si>
  <si>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</si>
  <si>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</si>
  <si>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</si>
  <si>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</si>
  <si>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</si>
  <si>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</si>
  <si>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</si>
  <si>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</si>
  <si>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</si>
  <si>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</si>
  <si>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</si>
  <si>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</si>
  <si>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</si>
  <si>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</si>
  <si>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</si>
  <si>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</si>
  <si>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</si>
  <si>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</si>
  <si>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</si>
  <si>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</si>
  <si>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</si>
  <si>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</si>
  <si>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</si>
  <si>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</si>
  <si>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</si>
  <si>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</si>
  <si>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</si>
  <si>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</si>
  <si>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</si>
  <si>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</si>
  <si>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</si>
  <si>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</si>
  <si>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</si>
  <si>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</si>
  <si>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</si>
  <si>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</si>
  <si>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</si>
  <si>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</si>
  <si>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</si>
  <si>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</si>
  <si>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</si>
  <si>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</si>
  <si>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</si>
  <si>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</si>
  <si>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</si>
  <si>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</si>
  <si>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</si>
  <si>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</si>
  <si>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</si>
  <si>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</si>
  <si>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</si>
  <si>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</si>
  <si>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</si>
  <si>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</si>
  <si>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</si>
  <si>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</si>
  <si>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</si>
  <si>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</si>
  <si>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</si>
  <si>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</si>
  <si>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</si>
  <si>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</si>
  <si>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</si>
  <si>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</si>
  <si>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</si>
  <si>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</si>
  <si>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</si>
  <si>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</si>
  <si>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</si>
  <si>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</si>
  <si>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</si>
  <si>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</si>
  <si>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</si>
  <si>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</si>
  <si>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</si>
  <si>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</si>
  <si>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</si>
  <si>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</si>
  <si>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</si>
  <si>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</si>
  <si>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</si>
  <si>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</si>
  <si>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</si>
  <si>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</si>
  <si>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</si>
  <si>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</si>
  <si>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</si>
  <si>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</si>
  <si>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</si>
  <si>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</si>
  <si>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</si>
  <si>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</si>
  <si>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</si>
  <si>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</si>
  <si>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</si>
  <si>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</si>
  <si>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</si>
  <si>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</si>
  <si>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</si>
  <si>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</si>
  <si>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</si>
  <si>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</si>
  <si>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</si>
  <si>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</si>
  <si>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</si>
  <si>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</si>
  <si>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</si>
  <si>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</si>
  <si>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</si>
  <si>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</si>
  <si>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</si>
  <si>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</si>
  <si>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</si>
  <si>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</si>
  <si>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</si>
  <si>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</si>
  <si>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</si>
  <si>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</si>
  <si>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</si>
  <si>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</si>
  <si>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</si>
  <si>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</si>
  <si>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</si>
  <si>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</si>
  <si>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</si>
  <si>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</si>
  <si>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</si>
  <si>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</si>
  <si>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</si>
  <si>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</si>
  <si>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</si>
  <si>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</si>
  <si>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</si>
  <si>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</si>
  <si>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</si>
  <si>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</si>
  <si>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</si>
  <si>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</si>
  <si>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</si>
  <si>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</si>
  <si>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</si>
  <si>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</si>
  <si>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</si>
  <si>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</si>
  <si>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</si>
  <si>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</si>
  <si>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</si>
  <si>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</si>
  <si>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</si>
  <si>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</si>
  <si>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</si>
  <si>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</si>
  <si>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</si>
  <si>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</si>
  <si>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</si>
  <si>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</si>
  <si>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</si>
  <si>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</si>
  <si>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</si>
  <si>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</si>
  <si>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</si>
  <si>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</si>
  <si>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</si>
  <si>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</si>
  <si>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</si>
  <si>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</si>
  <si>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</si>
  <si>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</si>
  <si>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</si>
  <si>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</si>
  <si>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</si>
  <si>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</si>
  <si>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</si>
  <si>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</si>
  <si>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</si>
  <si>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</si>
  <si>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</si>
  <si>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</si>
  <si>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</si>
  <si>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</si>
  <si>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</si>
  <si>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</si>
  <si>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</si>
  <si>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</si>
  <si>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</si>
  <si>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</si>
  <si>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</si>
  <si>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</si>
  <si>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</si>
  <si>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</si>
  <si>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</si>
  <si>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</si>
  <si>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</si>
  <si>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</si>
  <si>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</si>
  <si>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</si>
  <si>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</si>
  <si>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</si>
  <si>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</si>
  <si>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</si>
  <si>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</si>
  <si>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</si>
  <si>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</si>
  <si>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</si>
  <si>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</si>
  <si>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</si>
  <si>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</si>
  <si>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</si>
  <si>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</si>
  <si>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</si>
  <si>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</si>
  <si>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</si>
  <si>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</si>
  <si>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</si>
  <si>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</si>
  <si>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</si>
  <si>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</si>
  <si>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</si>
  <si>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</si>
  <si>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</si>
  <si>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</si>
  <si>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</si>
  <si>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</si>
  <si>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</si>
  <si>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</si>
  <si>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</si>
  <si>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</si>
  <si>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</si>
  <si>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</si>
  <si>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</si>
  <si>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</si>
  <si>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</si>
  <si>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</si>
  <si>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</si>
  <si>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</si>
  <si>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</si>
  <si>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</si>
  <si>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</si>
  <si>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</si>
  <si>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</si>
  <si>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</si>
  <si>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</si>
  <si>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</si>
  <si>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</si>
  <si>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</si>
  <si>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</si>
  <si>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</si>
  <si>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</si>
  <si>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</si>
  <si>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</si>
  <si>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</si>
  <si>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</si>
  <si>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</si>
  <si>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</si>
  <si>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</si>
  <si>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</si>
  <si>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</si>
  <si>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</si>
  <si>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</si>
  <si>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</si>
  <si>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</si>
  <si>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</si>
  <si>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</si>
  <si>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</si>
  <si>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</si>
  <si>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</si>
  <si>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</si>
  <si>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</si>
  <si>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</si>
  <si>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</si>
  <si>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</si>
  <si>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</si>
  <si>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</si>
  <si>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</si>
  <si>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</si>
  <si>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</si>
  <si>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</si>
  <si>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</si>
  <si>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</si>
  <si>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</si>
  <si>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</si>
  <si>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</si>
  <si>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</si>
  <si>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</si>
  <si>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</si>
  <si>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</si>
  <si>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</si>
  <si>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</si>
  <si>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</si>
  <si>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</si>
  <si>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</si>
  <si>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</si>
  <si>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</si>
  <si>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</si>
  <si>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</si>
  <si>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</si>
  <si>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</si>
  <si>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</si>
  <si>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</si>
  <si>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</si>
  <si>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</si>
  <si>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</si>
  <si>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</si>
  <si>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</si>
  <si>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</si>
  <si>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</si>
  <si>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</si>
  <si>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</si>
  <si>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</si>
  <si>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</si>
  <si>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</si>
  <si>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</si>
  <si>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</si>
  <si>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</si>
  <si>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</si>
  <si>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</si>
  <si>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</si>
  <si>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</si>
  <si>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</si>
  <si>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</si>
  <si>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</si>
  <si>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</si>
  <si>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</si>
  <si>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</si>
  <si>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</si>
  <si>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</si>
  <si>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</si>
  <si>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</si>
  <si>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</si>
  <si>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</si>
  <si>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</si>
  <si>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</si>
  <si>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</si>
  <si>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</si>
  <si>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</si>
  <si>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</si>
  <si>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</si>
  <si>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</si>
  <si>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</si>
  <si>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</si>
  <si>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</si>
  <si>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</si>
  <si>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</si>
  <si>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</si>
  <si>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</si>
  <si>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</si>
  <si>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</si>
  <si>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</si>
  <si>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</si>
  <si>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</si>
  <si>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</si>
  <si>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</si>
  <si>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</si>
  <si>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</si>
  <si>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</si>
  <si>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</si>
  <si>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</si>
  <si>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</si>
  <si>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</si>
  <si>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</si>
  <si>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</si>
  <si>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</si>
  <si>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</si>
  <si>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</si>
  <si>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</si>
  <si>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</si>
  <si>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</si>
  <si>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</si>
  <si>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</si>
  <si>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</si>
  <si>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</si>
  <si>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</si>
  <si>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</si>
  <si>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</si>
  <si>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</si>
  <si>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</si>
  <si>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</si>
  <si>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</si>
  <si>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</si>
  <si>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</si>
  <si>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</si>
  <si>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</si>
  <si>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</si>
  <si>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</si>
  <si>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</si>
  <si>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</si>
  <si>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</si>
  <si>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</si>
  <si>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</si>
  <si>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</si>
  <si>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</si>
  <si>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</si>
  <si>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</si>
  <si>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</si>
  <si>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</si>
  <si>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</si>
  <si>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</si>
  <si>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</si>
  <si>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</si>
  <si>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</si>
  <si>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</si>
  <si>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</si>
  <si>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</si>
  <si>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</si>
  <si>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</si>
  <si>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</si>
  <si>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</si>
  <si>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</si>
  <si>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</si>
  <si>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</si>
  <si>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</si>
  <si>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</si>
  <si>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</si>
  <si>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</si>
  <si>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</si>
  <si>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</si>
  <si>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</si>
  <si>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</si>
  <si>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</si>
  <si>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</si>
  <si>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</si>
  <si>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</si>
  <si>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</si>
  <si>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</si>
  <si>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</si>
  <si>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</si>
  <si>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</si>
  <si>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</si>
  <si>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</si>
  <si>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</si>
  <si>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</si>
  <si>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</si>
  <si>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</si>
  <si>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</si>
  <si>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</si>
  <si>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</si>
  <si>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</si>
  <si>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</si>
  <si>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</si>
  <si>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</si>
  <si>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</si>
  <si>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</si>
  <si>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</si>
  <si>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</si>
  <si>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</si>
  <si>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</si>
  <si>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</si>
  <si>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</si>
  <si>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</si>
  <si>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</si>
  <si>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</si>
  <si>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</si>
  <si>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</si>
  <si>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</si>
  <si>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</si>
  <si>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</si>
  <si>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</si>
  <si>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</si>
  <si>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</si>
  <si>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</si>
  <si>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</si>
  <si>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</si>
  <si>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</si>
  <si>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</si>
  <si>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</si>
  <si>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</si>
  <si>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</si>
  <si>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</si>
  <si>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</si>
  <si>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</si>
  <si>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</si>
  <si>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</si>
  <si>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</si>
  <si>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</si>
  <si>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</si>
  <si>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</si>
  <si>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</si>
  <si>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</si>
  <si>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</si>
  <si>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</si>
  <si>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</si>
  <si>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</si>
  <si>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</si>
  <si>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</si>
  <si>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</si>
  <si>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</si>
  <si>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</si>
  <si>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</si>
  <si>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</si>
  <si>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</si>
  <si>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</si>
  <si>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</si>
  <si>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</si>
  <si>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</si>
  <si>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</si>
  <si>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</si>
  <si>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</si>
  <si>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</si>
  <si>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</si>
  <si>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</si>
  <si>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</si>
  <si>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</si>
  <si>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</si>
  <si>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</si>
  <si>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</si>
  <si>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</si>
  <si>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</si>
  <si>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</si>
  <si>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</si>
  <si>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</si>
  <si>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</si>
  <si>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</si>
  <si>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</si>
  <si>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</si>
  <si>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</si>
  <si>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</si>
  <si>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</si>
  <si>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</si>
  <si>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</si>
  <si>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</si>
  <si>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</si>
  <si>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</si>
  <si>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</si>
  <si>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</si>
  <si>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</si>
  <si>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</si>
  <si>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</si>
  <si>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</si>
  <si>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</si>
  <si>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</si>
  <si>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</si>
  <si>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</si>
  <si>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</si>
  <si>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</si>
  <si>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</si>
  <si>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</si>
  <si>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</si>
  <si>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</si>
  <si>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</si>
  <si>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</si>
  <si>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</si>
  <si>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</si>
  <si>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</si>
  <si>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</si>
  <si>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</si>
  <si>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</si>
  <si>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</si>
  <si>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</si>
  <si>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</si>
  <si>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</si>
  <si>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</si>
  <si>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</si>
  <si>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</si>
  <si>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</si>
  <si>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</si>
  <si>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</si>
  <si>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</si>
  <si>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</si>
  <si>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</si>
  <si>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</si>
  <si>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</si>
  <si>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</si>
  <si>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</si>
  <si>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</si>
  <si>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</si>
  <si>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</si>
  <si>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</si>
  <si>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</si>
  <si>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</si>
  <si>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</si>
  <si>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</si>
  <si>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</si>
  <si>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</si>
  <si>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</si>
  <si>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</si>
  <si>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</si>
  <si>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</si>
  <si>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</si>
  <si>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</si>
  <si>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</si>
  <si>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</si>
  <si>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</si>
  <si>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</si>
  <si>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</si>
  <si>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</si>
  <si>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</si>
  <si>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</si>
  <si>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</si>
  <si>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</si>
  <si>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</si>
  <si>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</si>
  <si>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</si>
  <si>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</si>
  <si>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</si>
  <si>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</si>
  <si>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</si>
  <si>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</si>
  <si>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</si>
  <si>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</si>
  <si>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</si>
  <si>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</si>
  <si>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</si>
  <si>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</si>
  <si>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</si>
  <si>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</si>
  <si>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</si>
  <si>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</si>
  <si>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</si>
  <si>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</si>
  <si>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</si>
  <si>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</si>
  <si>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</si>
  <si>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</si>
  <si>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</si>
  <si>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</si>
  <si>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</si>
  <si>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</si>
  <si>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</si>
  <si>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</si>
  <si>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</si>
  <si>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</si>
  <si>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</si>
  <si>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</si>
  <si>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</si>
  <si>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</si>
  <si>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</si>
  <si>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</si>
  <si>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</si>
  <si>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</si>
  <si>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</si>
  <si>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</si>
  <si>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</si>
  <si>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</si>
  <si>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</si>
  <si>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</si>
  <si>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</si>
  <si>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</si>
  <si>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</si>
  <si>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</si>
  <si>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</si>
  <si>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</si>
  <si>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</si>
  <si>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</si>
  <si>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</si>
  <si>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</si>
  <si>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</si>
  <si>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</si>
  <si>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</si>
  <si>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</si>
  <si>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</si>
  <si>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</si>
  <si>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</si>
  <si>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</si>
  <si>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</si>
  <si>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</si>
  <si>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</si>
  <si>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</si>
  <si>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</si>
  <si>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</si>
  <si>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</si>
  <si>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</si>
  <si>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</si>
  <si>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</si>
  <si>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</si>
  <si>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</si>
  <si>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</si>
  <si>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</si>
  <si>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</si>
  <si>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</si>
  <si>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</si>
  <si>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</si>
  <si>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</si>
  <si>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</si>
  <si>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</si>
  <si>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</si>
  <si>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</si>
  <si>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</si>
  <si>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</si>
  <si>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</si>
  <si>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</si>
  <si>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</si>
  <si>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</si>
  <si>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</si>
  <si>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</si>
  <si>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</si>
  <si>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</si>
  <si>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</si>
  <si>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</si>
  <si>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</si>
  <si>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</si>
  <si>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</si>
  <si>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</si>
  <si>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</si>
  <si>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</si>
  <si>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</si>
  <si>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</si>
  <si>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</si>
  <si>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</si>
  <si>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</si>
  <si>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</si>
  <si>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</si>
  <si>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</si>
  <si>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</si>
  <si>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</si>
  <si>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</si>
  <si>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</si>
  <si>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</si>
  <si>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</si>
  <si>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</si>
  <si>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</si>
  <si>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</si>
  <si>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</si>
  <si>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</si>
  <si>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</si>
  <si>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</si>
  <si>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</si>
  <si>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</si>
  <si>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</si>
  <si>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</si>
  <si>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</si>
  <si>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</si>
  <si>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</si>
  <si>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</si>
  <si>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</si>
  <si>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</si>
  <si>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</si>
  <si>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</si>
  <si>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</si>
  <si>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</si>
  <si>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</si>
  <si>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</si>
  <si>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</si>
  <si>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</si>
  <si>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</si>
  <si>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</si>
  <si>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</si>
  <si>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</si>
  <si>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</si>
  <si>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</si>
  <si>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</si>
  <si>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</si>
  <si>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</si>
  <si>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</si>
  <si>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</si>
  <si>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</si>
  <si>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</si>
  <si>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</si>
  <si>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</si>
  <si>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</si>
  <si>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</si>
  <si>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</si>
  <si>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</si>
  <si>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</si>
  <si>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</si>
  <si>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</si>
  <si>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</si>
  <si>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</si>
  <si>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</si>
  <si>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</si>
  <si>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</si>
  <si>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</si>
  <si>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</si>
  <si>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</si>
  <si>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</si>
  <si>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</si>
  <si>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</si>
  <si>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</si>
  <si>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</si>
  <si>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</si>
  <si>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</si>
  <si>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</si>
  <si>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</si>
  <si>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</si>
  <si>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</si>
  <si>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</si>
  <si>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</si>
  <si>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</si>
  <si>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</si>
  <si>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</si>
  <si>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</si>
  <si>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</si>
  <si>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</si>
  <si>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</si>
  <si>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</si>
  <si>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</si>
  <si>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</si>
  <si>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</si>
  <si>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</si>
  <si>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</si>
  <si>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</si>
  <si>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</si>
  <si>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</si>
  <si>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</si>
  <si>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</si>
  <si>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</si>
  <si>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</si>
  <si>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</si>
  <si>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</si>
  <si>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</si>
  <si>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</si>
  <si>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</si>
  <si>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</si>
  <si>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</si>
  <si>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</si>
  <si>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</si>
  <si>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</si>
  <si>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</si>
  <si>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</si>
  <si>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</si>
  <si>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</si>
  <si>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</si>
  <si>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</si>
  <si>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</si>
  <si>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</si>
  <si>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</si>
  <si>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</si>
  <si>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</si>
  <si>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</si>
  <si>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</si>
  <si>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</si>
  <si>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</si>
  <si>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</si>
  <si>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</si>
  <si>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</si>
  <si>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</si>
  <si>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</si>
  <si>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</si>
  <si>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</si>
  <si>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</si>
  <si>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</si>
  <si>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</si>
  <si>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</si>
  <si>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</si>
  <si>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</si>
  <si>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</si>
  <si>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</si>
  <si>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</si>
  <si>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</si>
  <si>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</si>
  <si>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</si>
  <si>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</si>
  <si>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</si>
  <si>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</si>
  <si>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</si>
  <si>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</si>
  <si>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</si>
  <si>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</si>
  <si>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</si>
  <si>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</si>
  <si>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</si>
  <si>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</si>
  <si>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</si>
  <si>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</si>
  <si>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</si>
  <si>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</si>
  <si>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</si>
  <si>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</si>
  <si>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</si>
  <si>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</si>
  <si>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</si>
  <si>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</si>
  <si>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</si>
  <si>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</si>
  <si>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</si>
  <si>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</si>
  <si>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</si>
  <si>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</si>
  <si>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</si>
  <si>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</si>
  <si>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</si>
  <si>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</si>
  <si>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</si>
  <si>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</si>
  <si>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</si>
  <si>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</si>
  <si>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</si>
  <si>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</si>
  <si>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</si>
  <si>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</si>
  <si>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</si>
  <si>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</si>
  <si>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</si>
  <si>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</si>
  <si>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</si>
  <si>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</si>
  <si>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</si>
  <si>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</si>
  <si>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</si>
  <si>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</si>
  <si>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</si>
  <si>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</si>
  <si>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</si>
  <si>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</si>
  <si>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</si>
  <si>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</si>
  <si>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</si>
  <si>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</si>
  <si>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</si>
  <si>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</si>
  <si>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</si>
  <si>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</si>
  <si>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</si>
  <si>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</si>
  <si>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</si>
  <si>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</si>
  <si>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</si>
  <si>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</si>
  <si>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</si>
  <si>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</si>
  <si>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</si>
  <si>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</si>
  <si>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</si>
  <si>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</si>
  <si>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</si>
  <si>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</si>
  <si>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</si>
  <si>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</si>
  <si>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</si>
  <si>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</si>
  <si>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</si>
  <si>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</si>
  <si>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</si>
  <si>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</si>
  <si>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</si>
  <si>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</si>
  <si>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</si>
  <si>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</si>
  <si>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</si>
  <si>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</si>
  <si>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</si>
  <si>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</si>
  <si>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</si>
  <si>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</si>
  <si>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</si>
  <si>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</si>
  <si>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</si>
  <si>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</si>
  <si>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</si>
  <si>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</si>
  <si>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</si>
  <si>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</si>
  <si>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</si>
  <si>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</si>
  <si>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</si>
  <si>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</si>
  <si>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</si>
  <si>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</si>
  <si>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</si>
  <si>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</si>
  <si>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</si>
  <si>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</si>
  <si>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</si>
  <si>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</si>
  <si>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</si>
  <si>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</si>
  <si>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</si>
  <si>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</si>
  <si>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</si>
  <si>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</si>
  <si>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</si>
  <si>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</si>
  <si>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</si>
  <si>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</si>
  <si>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</si>
  <si>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</si>
  <si>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</si>
  <si>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</si>
  <si>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</si>
  <si>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</si>
  <si>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</si>
  <si>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</si>
  <si>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</si>
  <si>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</si>
  <si>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</si>
  <si>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</si>
  <si>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</si>
  <si>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</si>
  <si>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</si>
  <si>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</si>
  <si>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</si>
  <si>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</si>
  <si>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</si>
  <si>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</si>
  <si>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</si>
  <si>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</si>
  <si>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</si>
  <si>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</si>
  <si>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</si>
  <si>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</si>
  <si>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</si>
  <si>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</si>
  <si>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</si>
  <si>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</si>
  <si>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</si>
  <si>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</si>
  <si>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</si>
  <si>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</si>
  <si>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</si>
  <si>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</si>
  <si>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</si>
  <si>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</si>
  <si>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</si>
  <si>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</si>
  <si>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</si>
  <si>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</si>
  <si>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</si>
  <si>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</si>
  <si>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</si>
  <si>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</si>
  <si>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</si>
  <si>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</si>
  <si>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</si>
  <si>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</si>
  <si>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</si>
  <si>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</si>
  <si>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</si>
  <si>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</si>
  <si>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</si>
  <si>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</si>
  <si>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</si>
  <si>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</si>
  <si>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</si>
  <si>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</si>
  <si>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</si>
  <si>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</si>
  <si>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</si>
  <si>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</si>
  <si>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</si>
  <si>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</si>
  <si>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</si>
  <si>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</si>
  <si>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</si>
  <si>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</si>
  <si>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</si>
  <si>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</si>
  <si>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</si>
  <si>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</si>
  <si>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</si>
  <si>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</si>
  <si>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</si>
  <si>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</si>
  <si>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</si>
  <si>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</si>
  <si>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</si>
  <si>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</si>
  <si>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</si>
  <si>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</si>
  <si>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</si>
  <si>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</si>
  <si>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</si>
  <si>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</si>
  <si>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</si>
  <si>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</si>
  <si>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</si>
  <si>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</si>
  <si>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</si>
  <si>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</si>
  <si>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</si>
  <si>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</si>
  <si>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</si>
  <si>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</si>
  <si>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</si>
  <si>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</si>
  <si>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</si>
  <si>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</si>
  <si>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</si>
  <si>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</si>
  <si>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</si>
  <si>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</si>
  <si>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</si>
  <si>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</si>
  <si>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</si>
  <si>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</si>
  <si>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</si>
  <si>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</si>
  <si>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</si>
  <si>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</si>
  <si>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</si>
  <si>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</si>
  <si>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</si>
  <si>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</si>
  <si>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</si>
  <si>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</si>
  <si>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</si>
  <si>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</si>
  <si>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</si>
  <si>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</si>
  <si>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</si>
  <si>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</si>
  <si>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</si>
  <si>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</si>
  <si>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</si>
  <si>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</si>
  <si>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</si>
  <si>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</si>
  <si>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</si>
  <si>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</si>
  <si>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</si>
  <si>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</si>
  <si>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</si>
  <si>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</si>
  <si>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</si>
  <si>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</si>
  <si>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</si>
  <si>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</si>
  <si>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</si>
  <si>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</si>
  <si>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</si>
  <si>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</si>
  <si>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</si>
  <si>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</si>
  <si>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</si>
  <si>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</si>
  <si>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</si>
  <si>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</si>
  <si>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</si>
  <si>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</si>
  <si>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</si>
  <si>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</si>
  <si>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</si>
  <si>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</si>
  <si>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</si>
  <si>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</si>
  <si>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</si>
  <si>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</si>
  <si>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</si>
  <si>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</si>
  <si>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</si>
  <si>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</si>
  <si>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</si>
  <si>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</si>
  <si>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</si>
  <si>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</si>
  <si>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</si>
  <si>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</si>
  <si>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</si>
  <si>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</si>
  <si>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</si>
  <si>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</si>
  <si>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</si>
  <si>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</si>
  <si>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</si>
  <si>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</si>
  <si>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</si>
  <si>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</si>
  <si>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</si>
  <si>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</si>
  <si>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</si>
  <si>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</si>
  <si>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</si>
  <si>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</si>
  <si>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</si>
  <si>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</si>
  <si>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</si>
  <si>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</si>
  <si>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</si>
  <si>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</si>
  <si>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</si>
  <si>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</si>
  <si>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</si>
  <si>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</si>
  <si>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</si>
  <si>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</si>
  <si>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</si>
  <si>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</si>
  <si>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</si>
  <si>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</si>
  <si>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</si>
  <si>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</si>
  <si>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</si>
  <si>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</si>
  <si>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</si>
  <si>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</si>
  <si>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</si>
  <si>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</si>
  <si>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</si>
  <si>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</si>
  <si>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</si>
  <si>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</si>
  <si>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</si>
  <si>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</si>
  <si>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</si>
  <si>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</si>
  <si>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</si>
  <si>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</si>
  <si>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</si>
  <si>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</si>
  <si>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</si>
  <si>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</si>
  <si>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</si>
  <si>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</si>
  <si>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</si>
  <si>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</si>
  <si>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</si>
  <si>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</si>
  <si>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</si>
  <si>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</si>
  <si>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</si>
  <si>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</si>
  <si>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</si>
  <si>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</si>
  <si>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</si>
  <si>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</si>
  <si>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</si>
  <si>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</si>
  <si>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</si>
  <si>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</si>
  <si>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</si>
  <si>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</si>
  <si>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</si>
  <si>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</si>
  <si>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</si>
  <si>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</si>
  <si>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</si>
  <si>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</si>
  <si>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</si>
  <si>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</si>
  <si>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</si>
  <si>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</si>
  <si>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</si>
  <si>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</si>
  <si>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</si>
  <si>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</si>
  <si>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</si>
  <si>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</si>
  <si>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</si>
  <si>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</si>
  <si>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</si>
  <si>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</si>
  <si>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</si>
  <si>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</si>
  <si>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</si>
  <si>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</si>
  <si>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</si>
  <si>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</si>
  <si>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</si>
  <si>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</si>
  <si>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</si>
  <si>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</si>
  <si>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</si>
  <si>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</si>
  <si>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</si>
  <si>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</si>
  <si>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</si>
  <si>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</si>
  <si>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</si>
  <si>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</si>
  <si>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</si>
  <si>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</si>
  <si>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</si>
  <si>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</si>
  <si>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</si>
  <si>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</si>
  <si>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</si>
  <si>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</si>
  <si>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</si>
  <si>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</si>
  <si>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</si>
  <si>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</si>
  <si>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</si>
  <si>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</si>
  <si>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</si>
  <si>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</si>
  <si>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</si>
  <si>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</si>
  <si>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</si>
  <si>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</si>
  <si>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</si>
  <si>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</si>
  <si>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</si>
  <si>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</si>
  <si>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</si>
  <si>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</si>
  <si>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</si>
  <si>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</si>
  <si>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</si>
  <si>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</si>
  <si>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</si>
  <si>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</si>
  <si>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</si>
  <si>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</si>
  <si>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</si>
  <si>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</si>
  <si>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</si>
  <si>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</si>
  <si>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</si>
  <si>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</si>
  <si>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</si>
  <si>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</si>
  <si>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</si>
  <si>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</si>
  <si>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</si>
  <si>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</si>
  <si>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</si>
  <si>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</si>
  <si>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</si>
  <si>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</si>
  <si>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</si>
  <si>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</si>
  <si>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</si>
  <si>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</si>
  <si>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</si>
  <si>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</si>
  <si>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</si>
  <si>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</si>
  <si>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</si>
  <si>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</si>
  <si>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</si>
  <si>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</si>
  <si>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</si>
  <si>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</si>
  <si>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</si>
  <si>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</si>
  <si>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</si>
  <si>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</si>
  <si>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</si>
  <si>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</si>
  <si>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</si>
  <si>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</si>
  <si>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</si>
  <si>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</si>
  <si>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</si>
  <si>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</si>
  <si>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</si>
  <si>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</si>
  <si>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</si>
  <si>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</si>
  <si>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</si>
  <si>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</si>
  <si>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</si>
  <si>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</si>
  <si>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</si>
  <si>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</si>
  <si>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</si>
  <si>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</si>
  <si>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</si>
  <si>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</si>
  <si>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</si>
  <si>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</si>
  <si>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</si>
  <si>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</si>
  <si>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</si>
  <si>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</si>
  <si>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</si>
  <si>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</si>
  <si>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</si>
  <si>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</si>
  <si>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</si>
  <si>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</si>
  <si>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</si>
  <si>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</si>
  <si>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</si>
  <si>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</si>
  <si>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</si>
  <si>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</si>
  <si>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</si>
  <si>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</si>
  <si>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</si>
  <si>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</si>
  <si>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</si>
  <si>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</si>
  <si>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</si>
  <si>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</si>
  <si>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</si>
  <si>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</si>
  <si>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</si>
  <si>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</si>
  <si>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</si>
  <si>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</si>
  <si>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</si>
  <si>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</si>
  <si>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</si>
  <si>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</si>
  <si>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</si>
  <si>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</si>
  <si>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</si>
  <si>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</si>
  <si>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</si>
  <si>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</si>
  <si>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</si>
  <si>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</si>
  <si>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</si>
  <si>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</si>
  <si>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</si>
  <si>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</si>
  <si>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</si>
  <si>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</si>
  <si>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</si>
  <si>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</si>
  <si>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</si>
  <si>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</si>
  <si>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</si>
  <si>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</si>
  <si>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</si>
  <si>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</si>
  <si>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</si>
  <si>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</si>
  <si>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</si>
  <si>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</si>
  <si>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</si>
  <si>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</si>
  <si>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</si>
  <si>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</si>
  <si>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</si>
  <si>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</si>
  <si>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</si>
  <si>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</si>
  <si>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</si>
  <si>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</si>
  <si>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</si>
  <si>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</si>
  <si>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</si>
  <si>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</si>
  <si>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</si>
  <si>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</si>
  <si>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</si>
  <si>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</si>
  <si>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</si>
  <si>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</si>
  <si>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</si>
  <si>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</si>
  <si>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</si>
  <si>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</si>
  <si>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</si>
  <si>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</si>
  <si>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</si>
  <si>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</si>
  <si>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</si>
  <si>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</si>
  <si>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</si>
  <si>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</si>
  <si>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</si>
  <si>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</si>
  <si>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</si>
  <si>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</si>
  <si>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</si>
  <si>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</si>
  <si>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</si>
  <si>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</si>
  <si>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</si>
  <si>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</si>
  <si>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</si>
  <si>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</si>
  <si>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</si>
  <si>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</si>
  <si>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</si>
  <si>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</si>
  <si>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</si>
  <si>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</si>
  <si>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</si>
  <si>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</si>
  <si>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</si>
  <si>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</si>
  <si>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</si>
  <si>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</si>
  <si>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</si>
  <si>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</si>
  <si>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</si>
  <si>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</si>
  <si>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</si>
  <si>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</si>
  <si>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</si>
  <si>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</si>
  <si>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</si>
  <si>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</si>
  <si>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</si>
  <si>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</si>
  <si>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</si>
  <si>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</si>
  <si>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</si>
  <si>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</si>
  <si>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</si>
  <si>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</si>
  <si>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</si>
  <si>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</si>
  <si>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</si>
  <si>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</si>
  <si>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</si>
  <si>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</si>
  <si>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</si>
  <si>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</si>
  <si>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</si>
  <si>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</si>
  <si>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</si>
  <si>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</si>
  <si>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</si>
  <si>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</si>
  <si>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</si>
  <si>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</si>
  <si>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</si>
  <si>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</si>
  <si>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</si>
  <si>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</si>
  <si>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</si>
  <si>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</si>
  <si>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</si>
  <si>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</si>
  <si>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</si>
  <si>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</si>
  <si>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</si>
  <si>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</si>
  <si>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</si>
  <si>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</si>
  <si>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</si>
  <si>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</si>
  <si>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</si>
  <si>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</si>
  <si>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</si>
  <si>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</si>
  <si>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</si>
  <si>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</si>
  <si>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</si>
  <si>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</si>
  <si>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</si>
  <si>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</si>
  <si>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</si>
  <si>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</si>
  <si>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</si>
  <si>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</si>
  <si>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</si>
  <si>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</si>
  <si>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</si>
  <si>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</si>
  <si>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</si>
  <si>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</si>
  <si>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</si>
  <si>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</si>
  <si>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</si>
  <si>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</si>
  <si>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</si>
  <si>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</si>
  <si>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</si>
  <si>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</si>
  <si>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</si>
  <si>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</si>
  <si>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</si>
  <si>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</si>
  <si>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</si>
  <si>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</si>
  <si>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</si>
  <si>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</si>
  <si>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</si>
  <si>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</si>
  <si>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</si>
  <si>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</si>
  <si>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</si>
  <si>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</si>
  <si>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</si>
  <si>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</si>
  <si>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</si>
  <si>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</si>
  <si>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</si>
  <si>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</si>
  <si>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</si>
  <si>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</si>
  <si>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</si>
  <si>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</si>
  <si>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</si>
  <si>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</si>
  <si>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</si>
  <si>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</si>
  <si>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</si>
  <si>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</si>
  <si>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</si>
  <si>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</si>
  <si>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</si>
  <si>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</si>
  <si>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</si>
  <si>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</si>
  <si>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</si>
  <si>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</si>
  <si>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</si>
  <si>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</si>
  <si>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</si>
  <si>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</si>
  <si>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</si>
  <si>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</si>
  <si>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</si>
  <si>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</si>
  <si>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</si>
  <si>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</si>
  <si>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</si>
  <si>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</si>
  <si>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</si>
  <si>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</si>
  <si>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</si>
  <si>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</si>
  <si>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</si>
  <si>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</si>
  <si>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</si>
  <si>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</si>
  <si>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</si>
  <si>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</si>
  <si>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</si>
  <si>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</si>
  <si>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</si>
  <si>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</si>
  <si>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</si>
  <si>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</si>
  <si>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</si>
  <si>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</si>
  <si>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</si>
  <si>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</si>
  <si>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</si>
  <si>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</si>
  <si>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</si>
  <si>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</si>
  <si>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</si>
  <si>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</si>
  <si>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</si>
  <si>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</si>
  <si>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</si>
  <si>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</si>
  <si>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</si>
  <si>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</si>
  <si>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</si>
  <si>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</si>
  <si>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</si>
  <si>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</si>
  <si>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</si>
  <si>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</si>
  <si>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</si>
  <si>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</si>
  <si>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</si>
  <si>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</si>
  <si>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</si>
  <si>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</si>
  <si>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</si>
  <si>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</si>
  <si>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</si>
  <si>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</si>
  <si>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</si>
  <si>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</si>
  <si>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</si>
  <si>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</si>
  <si>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</si>
  <si>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</si>
  <si>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</si>
  <si>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</si>
  <si>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</si>
  <si>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</si>
  <si>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</si>
  <si>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</si>
  <si>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</si>
  <si>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</si>
  <si>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</si>
  <si>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</si>
  <si>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</si>
  <si>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</si>
  <si>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</si>
  <si>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</si>
  <si>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</si>
  <si>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</si>
  <si>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</si>
  <si>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</si>
  <si>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</si>
  <si>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</si>
  <si>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</si>
  <si>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</si>
  <si>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</si>
  <si>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</si>
  <si>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</si>
  <si>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</si>
  <si>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</si>
  <si>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</si>
  <si>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</si>
  <si>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</si>
  <si>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</si>
  <si>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</si>
  <si>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</si>
  <si>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</si>
  <si>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</si>
  <si>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</si>
  <si>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</si>
  <si>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</si>
  <si>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</si>
  <si>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</si>
  <si>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</si>
  <si>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</si>
  <si>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</si>
  <si>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</si>
  <si>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</si>
  <si>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</si>
  <si>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</si>
  <si>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</si>
  <si>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</si>
  <si>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</si>
  <si>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</si>
  <si>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</si>
  <si>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</si>
  <si>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</si>
  <si>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</si>
  <si>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</si>
  <si>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</si>
  <si>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</si>
  <si>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</si>
  <si>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</si>
  <si>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</si>
  <si>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</si>
  <si>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</si>
  <si>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</si>
  <si>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</si>
  <si>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</si>
  <si>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</si>
  <si>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</si>
  <si>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</si>
  <si>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</si>
  <si>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</si>
  <si>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</si>
  <si>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</si>
  <si>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</si>
  <si>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</si>
  <si>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</si>
  <si>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</si>
  <si>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</si>
  <si>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</si>
  <si>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</si>
  <si>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</si>
  <si>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</si>
  <si>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</si>
  <si>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</si>
  <si>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</si>
  <si>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</si>
  <si>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</si>
  <si>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</si>
  <si>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</si>
  <si>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</si>
  <si>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</si>
  <si>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</si>
  <si>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</si>
  <si>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</si>
  <si>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</si>
  <si>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</si>
  <si>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</si>
  <si>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</si>
  <si>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</si>
  <si>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</si>
  <si>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</si>
  <si>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</si>
  <si>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</si>
  <si>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</si>
  <si>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</si>
  <si>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</si>
  <si>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</si>
  <si>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</si>
  <si>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</si>
  <si>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</si>
  <si>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</si>
  <si>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</si>
  <si>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</si>
  <si>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</si>
  <si>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</si>
  <si>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</si>
  <si>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</si>
  <si>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</si>
  <si>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</si>
  <si>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</si>
  <si>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</si>
  <si>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</si>
  <si>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</si>
  <si>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</si>
  <si>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</si>
  <si>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</si>
  <si>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</si>
  <si>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</si>
  <si>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</si>
  <si>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</si>
  <si>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</si>
  <si>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</si>
  <si>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</si>
  <si>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</si>
  <si>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</si>
  <si>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</si>
  <si>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</si>
  <si>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</si>
  <si>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</si>
  <si>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</si>
  <si>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</si>
  <si>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</si>
  <si>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</si>
  <si>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</si>
  <si>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</si>
  <si>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</si>
  <si>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</si>
  <si>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</si>
  <si>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</si>
  <si>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</si>
  <si>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</si>
  <si>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</si>
  <si>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</si>
  <si>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</si>
  <si>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</si>
  <si>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</si>
  <si>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</si>
  <si>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</si>
  <si>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</si>
  <si>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</si>
  <si>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</si>
  <si>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</si>
  <si>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</si>
  <si>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</si>
  <si>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</si>
  <si>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</si>
  <si>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</si>
  <si>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</si>
  <si>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</si>
  <si>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</si>
  <si>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</si>
  <si>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</si>
  <si>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</si>
  <si>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</si>
  <si>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</si>
  <si>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</si>
  <si>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</si>
  <si>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</si>
  <si>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</si>
  <si>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</si>
  <si>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</si>
  <si>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</si>
  <si>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</si>
  <si>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</si>
  <si>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</si>
  <si>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</si>
  <si>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</si>
  <si>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</si>
  <si>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</si>
  <si>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</si>
  <si>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</si>
  <si>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</si>
  <si>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</si>
  <si>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</si>
  <si>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</si>
  <si>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</si>
  <si>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</si>
  <si>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</si>
  <si>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</si>
  <si>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</si>
  <si>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</si>
  <si>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</si>
  <si>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</si>
  <si>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</si>
  <si>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</si>
  <si>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</si>
  <si>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</si>
  <si>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</si>
  <si>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</si>
  <si>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</si>
  <si>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</si>
  <si>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</si>
  <si>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</si>
  <si>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</si>
  <si>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</si>
  <si>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</si>
  <si>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</si>
  <si>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</si>
  <si>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</si>
  <si>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</si>
  <si>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</si>
  <si>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</si>
  <si>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</si>
  <si>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</si>
  <si>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</si>
  <si>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</si>
  <si>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</si>
  <si>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</si>
  <si>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</si>
  <si>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</si>
  <si>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</si>
  <si>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</si>
  <si>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</si>
  <si>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</si>
  <si>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</si>
  <si>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</si>
  <si>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</si>
  <si>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</si>
  <si>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</si>
  <si>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</si>
  <si>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</si>
  <si>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</si>
  <si>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</si>
  <si>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</si>
  <si>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</si>
  <si>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</si>
  <si>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</si>
  <si>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</si>
  <si>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</si>
  <si>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</si>
  <si>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</si>
  <si>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</si>
  <si>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</si>
  <si>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</si>
  <si>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</si>
  <si>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</si>
  <si>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</si>
  <si>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</si>
  <si>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</si>
  <si>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</si>
  <si>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</si>
  <si>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</si>
  <si>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</si>
  <si>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</si>
  <si>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</si>
  <si>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</si>
  <si>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</si>
  <si>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</si>
  <si>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</si>
  <si>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</si>
  <si>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</si>
  <si>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</si>
  <si>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</si>
  <si>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</si>
  <si>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</si>
  <si>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</si>
  <si>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</si>
  <si>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</si>
  <si>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</si>
  <si>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</si>
  <si>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</si>
  <si>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</si>
  <si>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</si>
  <si>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</si>
  <si>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</si>
  <si>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</si>
  <si>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</si>
  <si>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</si>
  <si>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</si>
  <si>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</si>
  <si>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</si>
  <si>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</si>
  <si>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</si>
  <si>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</si>
  <si>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</si>
  <si>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</si>
  <si>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</si>
  <si>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</si>
  <si>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</si>
  <si>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</si>
  <si>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</si>
  <si>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</si>
  <si>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</si>
  <si>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</si>
  <si>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</si>
  <si>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</si>
  <si>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</si>
  <si>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</si>
  <si>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</si>
  <si>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</si>
  <si>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</si>
  <si>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</si>
  <si>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</si>
  <si>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</si>
  <si>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</si>
  <si>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</si>
  <si>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</si>
  <si>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</si>
  <si>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</si>
  <si>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</si>
  <si>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</si>
  <si>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</si>
  <si>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</si>
  <si>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</si>
  <si>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</si>
  <si>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</si>
  <si>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</si>
  <si>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</si>
  <si>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</si>
  <si>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</si>
  <si>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</si>
  <si>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</si>
  <si>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</si>
  <si>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</si>
  <si>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</si>
  <si>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</si>
  <si>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</si>
  <si>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</si>
  <si>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</si>
  <si>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</si>
  <si>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</si>
  <si>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</si>
  <si>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</si>
  <si>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</si>
  <si>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</si>
  <si>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</si>
  <si>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</si>
  <si>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</si>
  <si>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</si>
  <si>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</si>
  <si>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</si>
  <si>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</si>
  <si>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</si>
  <si>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</si>
  <si>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</si>
  <si>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</si>
  <si>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</si>
  <si>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</si>
  <si>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</si>
  <si>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</si>
  <si>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</si>
  <si>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</si>
  <si>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</si>
  <si>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</si>
  <si>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</si>
  <si>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</si>
  <si>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</si>
  <si>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</si>
  <si>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</si>
  <si>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</si>
  <si>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</si>
  <si>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</si>
  <si>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</si>
  <si>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</si>
  <si>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</si>
  <si>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</si>
  <si>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</si>
  <si>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</si>
  <si>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</si>
  <si>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</si>
  <si>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</si>
  <si>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</si>
  <si>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</si>
  <si>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</si>
  <si>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</si>
  <si>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</si>
  <si>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</si>
  <si>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</si>
  <si>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</si>
  <si>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</si>
  <si>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</si>
  <si>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</si>
  <si>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</si>
  <si>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</si>
  <si>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</si>
  <si>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</si>
  <si>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</si>
  <si>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</si>
  <si>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</si>
  <si>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</si>
  <si>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</si>
  <si>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</si>
  <si>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</si>
  <si>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</si>
  <si>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</si>
  <si>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</si>
  <si>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</si>
  <si>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</si>
  <si>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</si>
  <si>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</si>
  <si>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</si>
  <si>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</si>
  <si>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</si>
  <si>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</si>
  <si>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</si>
  <si>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</si>
  <si>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</si>
  <si>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</si>
  <si>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</si>
  <si>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</si>
  <si>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</si>
  <si>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</si>
  <si>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</si>
  <si>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</si>
  <si>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</si>
  <si>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</si>
  <si>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</si>
  <si>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</si>
  <si>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</si>
  <si>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</si>
  <si>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</si>
  <si>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</si>
  <si>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</si>
  <si>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</si>
  <si>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</si>
  <si>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</si>
  <si>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</si>
  <si>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</si>
  <si>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</si>
  <si>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</si>
  <si>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</si>
  <si>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</si>
  <si>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</si>
  <si>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</si>
  <si>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</si>
  <si>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</si>
  <si>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</si>
  <si>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</si>
  <si>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</si>
  <si>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</si>
  <si>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</si>
  <si>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</si>
  <si>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</si>
  <si>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</si>
  <si>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</si>
  <si>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</si>
  <si>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</si>
  <si>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</si>
  <si>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</si>
  <si>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</si>
  <si>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</si>
  <si>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</si>
  <si>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</si>
  <si>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</si>
  <si>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</si>
  <si>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</si>
  <si>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</si>
  <si>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</si>
  <si>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</si>
  <si>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</si>
  <si>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</si>
  <si>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</si>
  <si>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</si>
  <si>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</si>
  <si>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</si>
  <si>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</si>
  <si>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</si>
  <si>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</si>
  <si>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</si>
  <si>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</si>
  <si>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</si>
  <si>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</si>
  <si>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</si>
  <si>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</si>
  <si>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</si>
  <si>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</si>
  <si>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</si>
  <si>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</si>
  <si>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</si>
  <si>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</si>
  <si>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</si>
  <si>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</si>
  <si>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</si>
  <si>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</si>
  <si>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</si>
  <si>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</si>
  <si>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</si>
  <si>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</si>
  <si>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</si>
  <si>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</si>
  <si>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</si>
  <si>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</si>
  <si>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</si>
  <si>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</si>
  <si>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</si>
  <si>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</si>
  <si>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</si>
  <si>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</si>
  <si>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</si>
  <si>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</si>
  <si>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</si>
  <si>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</si>
  <si>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</si>
  <si>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</si>
  <si>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</si>
  <si>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</si>
  <si>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</si>
  <si>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</si>
  <si>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</si>
  <si>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</si>
  <si>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</si>
  <si>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</si>
  <si>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</si>
  <si>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</si>
  <si>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</si>
  <si>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</si>
  <si>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</si>
  <si>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</si>
  <si>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</si>
  <si>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</si>
  <si>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</si>
  <si>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</si>
  <si>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</si>
  <si>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</si>
  <si>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</si>
  <si>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</si>
  <si>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</si>
  <si>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</si>
  <si>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</si>
  <si>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</si>
  <si>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</si>
  <si>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</si>
  <si>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</si>
  <si>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</si>
  <si>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</si>
  <si>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</si>
  <si>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</si>
  <si>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</si>
  <si>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</si>
  <si>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</si>
  <si>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</si>
  <si>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</si>
  <si>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</si>
  <si>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</si>
  <si>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</si>
  <si>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</si>
  <si>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</si>
  <si>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</si>
  <si>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</si>
  <si>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</si>
  <si>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</si>
  <si>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</si>
  <si>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</si>
  <si>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</si>
  <si>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</si>
  <si>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</si>
  <si>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</si>
  <si>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</si>
  <si>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</si>
  <si>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</si>
  <si>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</si>
  <si>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</si>
  <si>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</si>
  <si>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</si>
  <si>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</si>
  <si>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</si>
  <si>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</si>
  <si>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</si>
  <si>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</si>
  <si>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</si>
  <si>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</si>
  <si>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</si>
  <si>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</si>
  <si>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</si>
  <si>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</si>
  <si>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</si>
  <si>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</si>
  <si>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</si>
  <si>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</si>
  <si>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</si>
  <si>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</si>
  <si>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</si>
  <si>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</si>
  <si>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</si>
  <si>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</si>
  <si>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</si>
  <si>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</si>
  <si>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</si>
  <si>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</si>
  <si>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</si>
  <si>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</si>
  <si>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</si>
  <si>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</si>
  <si>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</si>
  <si>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</si>
  <si>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</si>
  <si>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</si>
  <si>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</si>
  <si>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</si>
  <si>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</si>
  <si>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</si>
  <si>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</si>
  <si>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</si>
  <si>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</si>
  <si>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</si>
  <si>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</si>
  <si>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</si>
  <si>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</si>
  <si>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</si>
  <si>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</si>
  <si>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</si>
  <si>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</si>
  <si>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</si>
  <si>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</si>
  <si>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</si>
  <si>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</si>
  <si>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</si>
  <si>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</si>
  <si>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</si>
  <si>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</si>
  <si>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</si>
  <si>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</si>
  <si>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</si>
  <si>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</si>
  <si>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</si>
  <si>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</si>
  <si>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</si>
  <si>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</si>
  <si>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</si>
  <si>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</si>
  <si>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</si>
  <si>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</si>
  <si>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</si>
  <si>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</si>
  <si>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</si>
  <si>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</si>
  <si>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</si>
  <si>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</si>
  <si>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</si>
  <si>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</si>
  <si>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</si>
  <si>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</si>
  <si>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</si>
  <si>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</si>
  <si>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</si>
  <si>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</si>
  <si>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</si>
  <si>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</si>
  <si>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</si>
  <si>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</si>
  <si>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</si>
  <si>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</si>
  <si>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</si>
  <si>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</si>
  <si>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</si>
  <si>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</si>
  <si>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</si>
  <si>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</si>
  <si>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</si>
  <si>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</si>
  <si>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</si>
  <si>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</si>
  <si>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</si>
  <si>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</si>
  <si>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</si>
  <si>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</si>
  <si>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</si>
  <si>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</si>
  <si>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</si>
  <si>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</si>
  <si>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</si>
  <si>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</si>
  <si>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</si>
  <si>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</si>
  <si>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</si>
  <si>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</si>
  <si>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</si>
  <si>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</si>
  <si>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</si>
  <si>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</si>
  <si>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</si>
  <si>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</si>
  <si>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</si>
  <si>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</si>
  <si>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</si>
  <si>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</si>
  <si>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</si>
  <si>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</si>
  <si>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</si>
  <si>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</si>
  <si>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</si>
  <si>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</si>
  <si>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</si>
  <si>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</si>
  <si>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</si>
  <si>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</si>
  <si>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</si>
  <si>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</si>
  <si>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</si>
  <si>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</si>
  <si>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</si>
  <si>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</si>
  <si>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</si>
  <si>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</si>
  <si>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</si>
  <si>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</si>
  <si>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</si>
  <si>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</si>
  <si>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</si>
  <si>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</si>
  <si>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</si>
  <si>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</si>
  <si>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</si>
  <si>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</si>
  <si>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</si>
  <si>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</si>
  <si>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</si>
  <si>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</si>
  <si>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</si>
  <si>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</si>
  <si>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</si>
  <si>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</si>
  <si>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</si>
  <si>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</si>
  <si>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</si>
  <si>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</si>
  <si>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</si>
  <si>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</si>
  <si>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</si>
  <si>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</si>
  <si>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</si>
  <si>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</si>
  <si>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</si>
  <si>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</si>
  <si>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</si>
  <si>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</si>
  <si>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</si>
  <si>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</si>
  <si>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</si>
  <si>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</si>
  <si>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</si>
  <si>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</si>
  <si>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</si>
  <si>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</si>
  <si>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</si>
  <si>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</si>
  <si>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</si>
  <si>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</si>
  <si>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</si>
  <si>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</si>
  <si>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</si>
  <si>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</si>
  <si>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</si>
  <si>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</si>
  <si>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</si>
  <si>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</si>
  <si>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</si>
  <si>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</si>
  <si>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</si>
  <si>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</si>
  <si>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</si>
  <si>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</si>
  <si>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</si>
  <si>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</si>
  <si>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</si>
  <si>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</si>
  <si>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</si>
  <si>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</si>
  <si>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</si>
  <si>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</si>
  <si>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</si>
  <si>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</si>
  <si>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</si>
  <si>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</si>
  <si>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</si>
  <si>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</si>
  <si>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</si>
  <si>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</si>
  <si>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</si>
  <si>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</si>
  <si>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</si>
  <si>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</si>
  <si>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</si>
  <si>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</si>
  <si>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</si>
  <si>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</si>
  <si>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</si>
  <si>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</si>
  <si>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</si>
  <si>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</si>
  <si>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</si>
  <si>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</si>
  <si>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</si>
  <si>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</si>
  <si>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</si>
  <si>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</si>
  <si>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</si>
  <si>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</si>
  <si>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</si>
  <si>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</si>
  <si>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</si>
  <si>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</si>
  <si>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</si>
  <si>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</si>
  <si>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</si>
  <si>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</si>
  <si>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</si>
  <si>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</si>
  <si>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</si>
  <si>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</si>
  <si>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</si>
  <si>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</si>
  <si>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</si>
  <si>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</si>
  <si>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</si>
  <si>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</si>
  <si>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</si>
  <si>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</si>
  <si>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</si>
  <si>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</si>
  <si>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</si>
  <si>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</si>
  <si>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</si>
  <si>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</si>
  <si>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</si>
  <si>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</si>
  <si>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</si>
  <si>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</si>
  <si>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</si>
  <si>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</si>
  <si>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</si>
  <si>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</si>
  <si>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</si>
  <si>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</si>
  <si>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</si>
  <si>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</si>
  <si>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</si>
  <si>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</si>
  <si>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</si>
  <si>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</si>
  <si>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</si>
  <si>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</si>
  <si>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</si>
  <si>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</si>
  <si>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</si>
  <si>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</si>
  <si>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</si>
  <si>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</si>
  <si>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</si>
  <si>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</si>
  <si>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</si>
  <si>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</si>
  <si>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</si>
  <si>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</si>
  <si>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</si>
  <si>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</si>
  <si>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</si>
  <si>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</si>
  <si>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</si>
  <si>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</si>
  <si>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</si>
  <si>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</si>
  <si>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</si>
  <si>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</si>
  <si>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</si>
  <si>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</si>
  <si>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</si>
  <si>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</si>
  <si>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</si>
  <si>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</si>
  <si>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</si>
  <si>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</si>
  <si>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</si>
  <si>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</si>
  <si>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</si>
  <si>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</si>
  <si>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</si>
  <si>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</si>
  <si>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</si>
  <si>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</si>
  <si>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</si>
  <si>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</si>
  <si>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</si>
  <si>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</si>
  <si>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</si>
  <si>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</si>
  <si>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</si>
  <si>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</si>
  <si>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</si>
  <si>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</si>
  <si>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</si>
  <si>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</si>
  <si>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</si>
  <si>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</si>
  <si>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</si>
  <si>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</si>
  <si>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</si>
  <si>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</si>
  <si>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</si>
  <si>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</si>
  <si>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</si>
  <si>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</si>
  <si>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</si>
  <si>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</si>
  <si>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</si>
  <si>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</si>
  <si>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</si>
  <si>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</si>
  <si>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</si>
  <si>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</si>
  <si>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</si>
  <si>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</si>
  <si>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</si>
  <si>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</si>
  <si>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</si>
  <si>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</si>
  <si>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</si>
  <si>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</si>
  <si>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</si>
  <si>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</si>
  <si>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</si>
  <si>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</si>
  <si>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</si>
  <si>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</si>
  <si>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</si>
  <si>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</si>
  <si>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</si>
  <si>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</si>
  <si>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</si>
  <si>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</si>
  <si>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</si>
  <si>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</si>
  <si>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</si>
  <si>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</si>
  <si>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</si>
  <si>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</si>
  <si>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</si>
  <si>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</si>
  <si>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</si>
  <si>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</si>
  <si>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</si>
  <si>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</si>
  <si>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</si>
  <si>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</si>
  <si>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</si>
  <si>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</si>
  <si>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</si>
  <si>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</si>
  <si>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</si>
  <si>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</si>
  <si>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</si>
  <si>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</si>
  <si>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</si>
  <si>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</si>
  <si>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</si>
  <si>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</si>
  <si>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</si>
  <si>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</si>
  <si>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</si>
  <si>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</si>
  <si>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</si>
  <si>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</si>
  <si>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</si>
  <si>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</si>
  <si>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</si>
  <si>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</si>
  <si>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</si>
  <si>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</si>
  <si>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</si>
  <si>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</si>
  <si>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</si>
  <si>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</si>
  <si>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</si>
  <si>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</si>
  <si>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</si>
  <si>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</si>
  <si>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</si>
  <si>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</si>
  <si>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</si>
  <si>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</si>
  <si>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</si>
  <si>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</si>
  <si>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</si>
  <si>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</si>
  <si>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</si>
  <si>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</si>
  <si>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</si>
  <si>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</si>
  <si>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</si>
  <si>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</si>
  <si>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</si>
  <si>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</si>
  <si>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</si>
  <si>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</si>
  <si>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</si>
  <si>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</si>
  <si>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</si>
  <si>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</si>
  <si>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</si>
  <si>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</si>
  <si>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</si>
  <si>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</si>
  <si>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</si>
  <si>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</si>
  <si>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</si>
  <si>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</si>
  <si>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</si>
  <si>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</si>
  <si>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</si>
  <si>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</si>
  <si>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</si>
  <si>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</si>
  <si>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</si>
  <si>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</si>
  <si>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</si>
  <si>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</si>
  <si>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</si>
  <si>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</si>
  <si>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</si>
  <si>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</si>
  <si>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</si>
  <si>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</si>
  <si>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</si>
  <si>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</si>
  <si>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</si>
  <si>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</si>
  <si>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</si>
  <si>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</si>
  <si>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</si>
  <si>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</si>
  <si>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</si>
  <si>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</si>
  <si>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</si>
  <si>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</si>
  <si>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</si>
  <si>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</si>
  <si>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</si>
  <si>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</si>
  <si>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</si>
  <si>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</si>
  <si>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</si>
  <si>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</si>
  <si>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</si>
  <si>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</si>
  <si>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</si>
  <si>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</si>
  <si>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</si>
  <si>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</si>
  <si>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</si>
  <si>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</si>
  <si>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</si>
  <si>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</si>
  <si>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</si>
  <si>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</si>
  <si>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</si>
  <si>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</si>
  <si>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</si>
  <si>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</si>
  <si>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</si>
  <si>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</si>
  <si>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</si>
  <si>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</si>
  <si>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</si>
  <si>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</si>
  <si>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</si>
  <si>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</si>
  <si>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</si>
  <si>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</si>
  <si>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</si>
  <si>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</si>
  <si>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</si>
  <si>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</si>
  <si>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</si>
  <si>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</si>
  <si>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</si>
  <si>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</si>
  <si>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</si>
  <si>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</si>
  <si>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</si>
  <si>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</si>
  <si>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</si>
  <si>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</si>
  <si>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</si>
  <si>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</si>
  <si>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</si>
  <si>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</si>
  <si>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</si>
  <si>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</si>
  <si>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</si>
  <si>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</si>
  <si>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</si>
  <si>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</si>
  <si>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</si>
  <si>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</si>
  <si>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</si>
  <si>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</si>
  <si>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</si>
  <si>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</si>
  <si>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</si>
  <si>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</si>
  <si>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</si>
  <si>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</si>
  <si>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</si>
  <si>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</si>
  <si>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</si>
  <si>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</si>
  <si>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</si>
  <si>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</si>
  <si>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</si>
  <si>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</si>
  <si>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</si>
  <si>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</si>
  <si>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</si>
  <si>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</si>
  <si>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</si>
  <si>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</si>
  <si>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</si>
  <si>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</si>
  <si>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</si>
  <si>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</si>
  <si>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</si>
  <si>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</si>
  <si>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</si>
  <si>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</si>
  <si>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</si>
  <si>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</si>
  <si>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</si>
  <si>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</si>
  <si>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</si>
  <si>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</si>
  <si>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</si>
  <si>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</si>
  <si>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</si>
  <si>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</si>
  <si>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</si>
  <si>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</si>
  <si>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</si>
  <si>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</si>
  <si>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</si>
  <si>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</si>
  <si>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</si>
  <si>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</si>
  <si>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</si>
  <si>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</si>
  <si>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</si>
  <si>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</si>
  <si>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</si>
  <si>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</si>
  <si>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</si>
  <si>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</si>
  <si>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</si>
  <si>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</si>
  <si>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</si>
  <si>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</si>
  <si>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</si>
  <si>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</si>
  <si>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</si>
  <si>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</si>
  <si>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</si>
  <si>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</si>
  <si>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</si>
  <si>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</si>
  <si>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</si>
  <si>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</si>
  <si>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</si>
  <si>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</si>
  <si>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</si>
  <si>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</si>
  <si>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</si>
  <si>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</si>
  <si>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</si>
  <si>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</si>
  <si>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</si>
  <si>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</si>
  <si>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</si>
  <si>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</si>
  <si>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</si>
  <si>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</si>
  <si>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</si>
  <si>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</si>
  <si>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</si>
  <si>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</si>
  <si>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</si>
  <si>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</si>
  <si>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</si>
  <si>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</si>
  <si>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</si>
  <si>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</si>
  <si>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</si>
  <si>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</si>
  <si>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</si>
  <si>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</si>
  <si>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</si>
  <si>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</si>
  <si>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</si>
  <si>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</si>
  <si>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</si>
  <si>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</si>
  <si>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</si>
  <si>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</si>
  <si>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</si>
  <si>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</si>
  <si>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</si>
  <si>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</si>
  <si>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</si>
  <si>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</si>
  <si>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</si>
  <si>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</si>
  <si>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</si>
  <si>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</si>
  <si>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</si>
  <si>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</si>
  <si>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</si>
  <si>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</si>
  <si>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</si>
  <si>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</si>
  <si>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</si>
  <si>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</si>
  <si>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</si>
  <si>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</si>
  <si>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</si>
  <si>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</si>
  <si>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</si>
  <si>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</si>
  <si>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</si>
  <si>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</si>
  <si>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</si>
  <si>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</si>
  <si>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</si>
  <si>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</si>
  <si>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</si>
  <si>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</si>
  <si>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</si>
  <si>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</si>
  <si>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</si>
  <si>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</si>
  <si>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</si>
  <si>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</si>
  <si>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</si>
  <si>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</si>
  <si>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</si>
  <si>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</si>
  <si>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</si>
  <si>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</si>
  <si>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</si>
  <si>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</si>
  <si>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</si>
  <si>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</si>
  <si>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</si>
  <si>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</si>
  <si>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</si>
  <si>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</si>
  <si>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</si>
  <si>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</si>
  <si>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</si>
  <si>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</si>
  <si>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</si>
  <si>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</si>
  <si>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</si>
  <si>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</si>
  <si>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</si>
  <si>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</si>
  <si>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</si>
  <si>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</si>
  <si>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</si>
  <si>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</si>
  <si>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</si>
  <si>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</si>
  <si>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</si>
  <si>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</si>
  <si>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</si>
  <si>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</si>
  <si>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</si>
  <si>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</si>
  <si>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</si>
  <si>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</si>
  <si>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</si>
  <si>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</si>
  <si>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</si>
  <si>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</si>
  <si>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</si>
  <si>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</si>
  <si>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</si>
  <si>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</si>
  <si>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</si>
  <si>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</si>
  <si>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</si>
  <si>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</si>
  <si>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</si>
  <si>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</si>
  <si>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</si>
  <si>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</si>
  <si>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</si>
  <si>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</si>
  <si>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</si>
  <si>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</si>
  <si>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</si>
  <si>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</si>
  <si>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</si>
  <si>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</si>
  <si>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</si>
  <si>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</si>
  <si>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</si>
  <si>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</si>
  <si>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</si>
  <si>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</si>
  <si>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</si>
  <si>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</si>
  <si>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</si>
  <si>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</si>
  <si>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</si>
  <si>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</si>
  <si>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</si>
  <si>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</si>
  <si>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</si>
  <si>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</si>
  <si>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</si>
  <si>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</si>
  <si>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</si>
  <si>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</si>
  <si>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</si>
  <si>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</si>
  <si>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</si>
  <si>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</si>
  <si>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</si>
  <si>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</si>
  <si>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</si>
  <si>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</si>
  <si>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</si>
  <si>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</si>
  <si>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</si>
  <si>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</si>
  <si>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</si>
  <si>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</si>
  <si>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</si>
  <si>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</si>
  <si>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</si>
  <si>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</si>
  <si>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</si>
  <si>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</si>
  <si>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</si>
  <si>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</si>
  <si>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</si>
  <si>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</si>
  <si>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</si>
  <si>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</si>
  <si>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</si>
  <si>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</si>
  <si>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</si>
  <si>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</si>
  <si>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</si>
  <si>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</si>
  <si>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</si>
  <si>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</si>
  <si>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</si>
  <si>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</si>
  <si>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</si>
  <si>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</si>
  <si>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</si>
  <si>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</si>
  <si>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</si>
  <si>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</si>
  <si>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</si>
  <si>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</si>
  <si>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</si>
  <si>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</si>
  <si>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</si>
  <si>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</si>
  <si>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</si>
  <si>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</si>
  <si>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</si>
  <si>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</si>
  <si>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</si>
  <si>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</si>
  <si>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</si>
  <si>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</si>
  <si>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</si>
  <si>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</si>
  <si>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</si>
  <si>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</si>
  <si>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</si>
  <si>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</si>
  <si>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</si>
  <si>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</si>
  <si>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</si>
  <si>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</si>
  <si>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</si>
  <si>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</si>
  <si>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</si>
  <si>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</si>
  <si>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</si>
  <si>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</si>
  <si>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</si>
  <si>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</si>
  <si>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</si>
  <si>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</si>
  <si>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</si>
  <si>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</si>
  <si>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</si>
  <si>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</si>
  <si>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</si>
  <si>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</si>
  <si>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</si>
  <si>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</si>
  <si>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</si>
  <si>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</si>
  <si>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</si>
  <si>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</si>
  <si>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</si>
  <si>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</si>
  <si>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</si>
  <si>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</si>
  <si>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</si>
  <si>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</si>
  <si>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</si>
  <si>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</si>
  <si>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</si>
  <si>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</si>
  <si>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</si>
  <si>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</si>
  <si>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</si>
  <si>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</si>
  <si>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</si>
  <si>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</si>
  <si>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</si>
  <si>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</si>
  <si>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</si>
  <si>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</si>
  <si>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</si>
  <si>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</si>
  <si>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</si>
  <si>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</si>
  <si>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</si>
  <si>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</si>
  <si>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</si>
  <si>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</si>
  <si>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</si>
  <si>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</si>
  <si>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</si>
  <si>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</si>
  <si>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</si>
  <si>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</si>
  <si>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</si>
  <si>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</si>
  <si>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</si>
  <si>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</si>
  <si>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</si>
  <si>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</si>
  <si>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</si>
  <si>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</si>
  <si>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</si>
  <si>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</si>
  <si>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</si>
  <si>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</si>
  <si>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</si>
  <si>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</si>
  <si>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</si>
  <si>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</si>
  <si>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</si>
  <si>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</si>
  <si>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</si>
  <si>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</si>
  <si>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</si>
  <si>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</si>
  <si>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</si>
  <si>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</si>
  <si>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</si>
  <si>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</si>
  <si>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</si>
  <si>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</si>
  <si>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</si>
  <si>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</si>
  <si>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</si>
  <si>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</si>
  <si>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</si>
  <si>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</si>
  <si>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</si>
  <si>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</si>
  <si>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</si>
  <si>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</si>
  <si>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</si>
  <si>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</si>
  <si>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</si>
  <si>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</si>
  <si>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</si>
  <si>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</si>
  <si>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</si>
  <si>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</si>
  <si>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</si>
  <si>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</si>
  <si>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</si>
  <si>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</si>
  <si>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</si>
  <si>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</si>
  <si>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</si>
  <si>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</si>
  <si>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</si>
  <si>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</si>
  <si>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</si>
  <si>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</si>
  <si>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</si>
  <si>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</si>
  <si>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</si>
  <si>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</si>
  <si>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</si>
  <si>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</si>
  <si>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</si>
  <si>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</si>
  <si>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</si>
  <si>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</si>
  <si>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</si>
  <si>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</si>
  <si>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</si>
  <si>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</si>
  <si>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</si>
  <si>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</si>
  <si>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</si>
  <si>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</si>
  <si>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</si>
  <si>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</si>
  <si>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</si>
  <si>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</si>
  <si>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</si>
  <si>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</si>
  <si>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</si>
  <si>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</si>
  <si>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</si>
  <si>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</si>
  <si>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</si>
  <si>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</si>
  <si>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</si>
  <si>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</si>
  <si>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</si>
  <si>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</si>
  <si>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</si>
  <si>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</si>
  <si>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</si>
  <si>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</si>
  <si>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</si>
  <si>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</si>
  <si>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</si>
  <si>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</si>
  <si>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</si>
  <si>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</si>
  <si>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</si>
  <si>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</si>
  <si>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</si>
  <si>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</si>
  <si>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</si>
  <si>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</si>
  <si>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</si>
  <si>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</si>
  <si>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</si>
  <si>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</si>
  <si>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</si>
  <si>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</si>
  <si>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</si>
  <si>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</si>
  <si>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</si>
  <si>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</si>
  <si>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</si>
  <si>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</si>
  <si>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</si>
  <si>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</si>
  <si>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</si>
  <si>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</si>
  <si>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</si>
  <si>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</si>
  <si>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</si>
  <si>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</si>
  <si>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</si>
  <si>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</si>
  <si>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</si>
  <si>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</si>
  <si>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</si>
  <si>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</si>
  <si>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</si>
  <si>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</si>
  <si>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</si>
  <si>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</si>
  <si>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</si>
  <si>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</si>
  <si>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</si>
  <si>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</si>
  <si>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</si>
  <si>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</si>
  <si>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</si>
  <si>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</si>
  <si>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</si>
  <si>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</si>
  <si>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</si>
  <si>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</si>
  <si>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</si>
  <si>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</si>
  <si>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</si>
  <si>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</si>
  <si>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</si>
  <si>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</si>
  <si>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</si>
  <si>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</si>
  <si>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</si>
  <si>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</si>
  <si>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</si>
  <si>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</si>
  <si>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</si>
  <si>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</si>
  <si>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</si>
  <si>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</si>
  <si>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</si>
  <si>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</si>
  <si>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</si>
  <si>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</si>
  <si>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</si>
  <si>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</si>
  <si>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</si>
  <si>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</si>
  <si>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</si>
  <si>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</si>
  <si>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</si>
  <si>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</si>
  <si>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</si>
  <si>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</si>
  <si>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</si>
  <si>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</si>
  <si>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</si>
  <si>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</si>
  <si>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</si>
  <si>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</si>
  <si>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</si>
  <si>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</si>
  <si>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</si>
  <si>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</si>
  <si>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</si>
  <si>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</si>
  <si>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</si>
  <si>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</si>
  <si>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</si>
  <si>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</si>
  <si>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</si>
  <si>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</si>
  <si>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</si>
  <si>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</si>
  <si>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</si>
  <si>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</si>
  <si>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</si>
  <si>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</si>
  <si>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</si>
  <si>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</si>
  <si>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</si>
  <si>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</si>
  <si>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</si>
  <si>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</si>
  <si>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</si>
  <si>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</si>
  <si>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</si>
  <si>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</si>
  <si>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</si>
  <si>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</si>
  <si>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</si>
  <si>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</si>
  <si>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</si>
  <si>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</si>
  <si>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</si>
  <si>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</si>
  <si>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</si>
  <si>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</si>
  <si>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</si>
  <si>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</si>
  <si>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</si>
  <si>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</si>
  <si>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</si>
  <si>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</si>
  <si>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</si>
  <si>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</si>
  <si>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</si>
  <si>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</si>
  <si>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</si>
  <si>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</si>
  <si>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</si>
  <si>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</si>
  <si>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</si>
  <si>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</si>
  <si>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</si>
  <si>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</si>
  <si>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</si>
  <si>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</si>
  <si>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</si>
  <si>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</si>
  <si>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</si>
  <si>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</si>
  <si>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</si>
  <si>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</si>
  <si>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</si>
  <si>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</si>
  <si>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</si>
  <si>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</si>
  <si>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</si>
  <si>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</si>
  <si>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</si>
  <si>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</si>
  <si>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</si>
  <si>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</si>
  <si>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</si>
  <si>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</si>
  <si>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</si>
  <si>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</si>
  <si>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</si>
  <si>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</si>
  <si>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</si>
  <si>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</si>
  <si>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</si>
  <si>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</si>
  <si>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</si>
  <si>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</si>
  <si>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</si>
  <si>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</si>
  <si>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</si>
  <si>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</si>
  <si>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</si>
  <si>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</si>
  <si>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</si>
  <si>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</si>
  <si>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</si>
  <si>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</si>
  <si>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</si>
  <si>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</si>
  <si>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</si>
  <si>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</si>
  <si>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</si>
  <si>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</si>
  <si>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</si>
  <si>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</si>
  <si>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</si>
  <si>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</si>
  <si>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</si>
  <si>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</si>
  <si>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</si>
  <si>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</si>
  <si>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</si>
  <si>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</si>
  <si>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</si>
  <si>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</si>
  <si>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</si>
  <si>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</si>
  <si>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</si>
  <si>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</si>
  <si>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</si>
  <si>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</si>
  <si>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</si>
  <si>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</si>
  <si>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</si>
  <si>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</si>
  <si>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</si>
  <si>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</si>
  <si>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</si>
  <si>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</si>
  <si>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</si>
  <si>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</si>
  <si>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</si>
  <si>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</si>
  <si>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</si>
  <si>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</si>
  <si>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</si>
  <si>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</si>
  <si>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</si>
  <si>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</si>
  <si>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</si>
  <si>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</si>
  <si>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</si>
  <si>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</si>
  <si>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</si>
  <si>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</si>
  <si>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</si>
  <si>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</si>
  <si>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</si>
  <si>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</si>
  <si>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</si>
  <si>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</si>
  <si>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</si>
  <si>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</si>
  <si>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</si>
  <si>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</si>
  <si>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</si>
  <si>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</si>
  <si>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</si>
  <si>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</si>
  <si>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</si>
  <si>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</si>
  <si>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</si>
  <si>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</si>
  <si>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</si>
  <si>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</si>
  <si>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</si>
  <si>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</si>
  <si>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</si>
  <si>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</si>
  <si>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</si>
  <si>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</si>
  <si>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</si>
  <si>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</si>
  <si>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</si>
  <si>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</si>
  <si>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</si>
  <si>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</si>
  <si>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</si>
  <si>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</si>
  <si>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</si>
  <si>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</si>
  <si>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</si>
  <si>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</si>
  <si>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</si>
  <si>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</si>
  <si>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</si>
  <si>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</si>
  <si>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</si>
  <si>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</si>
  <si>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</si>
  <si>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</si>
  <si>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</si>
  <si>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</si>
  <si>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</si>
  <si>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</si>
  <si>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</si>
  <si>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</si>
  <si>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</si>
  <si>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</si>
  <si>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</si>
  <si>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</si>
  <si>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</si>
  <si>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</si>
  <si>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</si>
  <si>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</si>
  <si>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</si>
  <si>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</si>
  <si>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</si>
  <si>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</si>
  <si>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</si>
  <si>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</si>
  <si>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</si>
  <si>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</si>
  <si>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</si>
  <si>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</si>
  <si>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</si>
  <si>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</si>
  <si>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</si>
  <si>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</si>
  <si>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</si>
  <si>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</si>
  <si>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</si>
  <si>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</si>
  <si>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</si>
  <si>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</si>
  <si>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</si>
  <si>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</si>
  <si>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</si>
  <si>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</si>
  <si>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</si>
  <si>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</si>
  <si>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</si>
  <si>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</si>
  <si>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</si>
  <si>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</si>
  <si>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</si>
  <si>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</si>
  <si>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</si>
  <si>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</si>
  <si>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</si>
  <si>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</si>
  <si>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</si>
  <si>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</si>
  <si>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</si>
  <si>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</si>
  <si>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</si>
  <si>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</si>
  <si>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</si>
  <si>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</si>
  <si>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</si>
  <si>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</si>
  <si>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</si>
  <si>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</si>
  <si>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</si>
  <si>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</si>
  <si>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</si>
  <si>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</si>
  <si>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</si>
  <si>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</si>
  <si>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</si>
  <si>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</si>
  <si>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</si>
  <si>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</si>
  <si>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</si>
  <si>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</si>
  <si>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</si>
  <si>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</si>
  <si>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</si>
  <si>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</si>
  <si>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</si>
  <si>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</si>
  <si>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</si>
  <si>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</si>
  <si>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</si>
  <si>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</si>
  <si>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</si>
  <si>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</si>
  <si>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</si>
  <si>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</si>
  <si>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</si>
  <si>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</si>
  <si>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</si>
  <si>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</si>
  <si>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</si>
  <si>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</si>
  <si>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</si>
  <si>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</si>
  <si>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</si>
  <si>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</si>
  <si>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</si>
  <si>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</si>
  <si>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</si>
  <si>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</si>
  <si>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</si>
  <si>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</si>
  <si>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</si>
  <si>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</si>
  <si>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</si>
  <si>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</si>
  <si>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</si>
  <si>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</si>
  <si>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</si>
  <si>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</si>
  <si>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</si>
  <si>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</si>
  <si>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</si>
  <si>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</si>
  <si>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</si>
  <si>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</si>
  <si>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</si>
  <si>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</si>
  <si>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</si>
  <si>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</si>
  <si>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</si>
  <si>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</si>
  <si>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</si>
  <si>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</si>
  <si>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</si>
  <si>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</si>
  <si>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</si>
  <si>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</si>
  <si>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</si>
  <si>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</si>
  <si>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</si>
  <si>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</si>
  <si>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</si>
  <si>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</si>
  <si>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</si>
  <si>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</si>
  <si>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</si>
  <si>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</si>
  <si>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</si>
  <si>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</si>
  <si>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</si>
  <si>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</si>
  <si>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</si>
  <si>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</si>
  <si>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</si>
  <si>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</si>
  <si>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</si>
  <si>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</si>
  <si>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</si>
  <si>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</si>
  <si>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</si>
  <si>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</si>
  <si>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</si>
  <si>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</si>
  <si>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</si>
  <si>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</si>
  <si>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</si>
  <si>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</si>
  <si>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</si>
  <si>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</si>
  <si>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</si>
  <si>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</si>
  <si>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</si>
  <si>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</si>
  <si>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</si>
  <si>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</si>
  <si>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</si>
  <si>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</si>
  <si>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</si>
  <si>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</si>
  <si>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</si>
  <si>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</si>
  <si>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</si>
  <si>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</si>
  <si>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</si>
  <si>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</si>
  <si>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</si>
  <si>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</si>
  <si>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</si>
  <si>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</si>
  <si>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</si>
  <si>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</si>
  <si>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</si>
  <si>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</si>
  <si>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</si>
  <si>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</si>
  <si>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</si>
  <si>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</si>
  <si>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</si>
  <si>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</si>
  <si>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</si>
  <si>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</si>
  <si>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</si>
  <si>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</si>
  <si>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</si>
  <si>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</si>
  <si>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</si>
  <si>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</si>
  <si>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</si>
  <si>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</si>
  <si>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</si>
  <si>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</si>
  <si>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</si>
  <si>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</si>
  <si>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</si>
  <si>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</si>
  <si>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</si>
  <si>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</si>
  <si>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</si>
  <si>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</si>
  <si>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</si>
  <si>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</si>
  <si>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</si>
  <si>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</si>
  <si>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</si>
  <si>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</si>
  <si>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</si>
  <si>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</si>
  <si>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</si>
  <si>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</si>
  <si>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</si>
  <si>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</si>
  <si>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</si>
  <si>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</si>
  <si>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</si>
  <si>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</si>
  <si>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</si>
  <si>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</si>
  <si>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</si>
  <si>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</si>
  <si>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</si>
  <si>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</si>
  <si>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</si>
  <si>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</si>
  <si>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</si>
  <si>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</si>
  <si>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</si>
  <si>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</si>
  <si>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</si>
  <si>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</si>
  <si>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</si>
  <si>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</si>
  <si>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</si>
  <si>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</si>
  <si>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</si>
  <si>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</si>
  <si>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</si>
  <si>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</si>
  <si>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</si>
  <si>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</si>
  <si>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</si>
  <si>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</si>
  <si>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</si>
  <si>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</si>
  <si>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</si>
  <si>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</si>
  <si>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</si>
  <si>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</si>
  <si>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</si>
  <si>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</si>
  <si>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</si>
  <si>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</si>
  <si>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</si>
  <si>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</si>
  <si>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</si>
  <si>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</si>
  <si>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</si>
  <si>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</si>
  <si>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</si>
  <si>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</si>
  <si>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</si>
  <si>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</si>
  <si>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</si>
  <si>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</si>
  <si>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</si>
  <si>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</si>
  <si>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</si>
  <si>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</si>
  <si>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</si>
  <si>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</si>
  <si>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</si>
  <si>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</si>
  <si>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</si>
  <si>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</si>
  <si>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</si>
  <si>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</si>
  <si>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</si>
  <si>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</si>
  <si>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</si>
  <si>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</si>
  <si>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</si>
  <si>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</si>
  <si>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</si>
  <si>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</si>
  <si>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</si>
  <si>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</si>
  <si>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</si>
  <si>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</si>
  <si>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</si>
  <si>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</si>
  <si>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</si>
  <si>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</si>
  <si>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</si>
  <si>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</si>
  <si>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</si>
  <si>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</si>
  <si>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</si>
  <si>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</si>
  <si>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</si>
  <si>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</si>
  <si>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</si>
  <si>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</si>
  <si>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</si>
  <si>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</si>
  <si>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</si>
  <si>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</si>
  <si>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</si>
  <si>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</si>
  <si>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</si>
  <si>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</si>
  <si>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</si>
  <si>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</si>
  <si>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</si>
  <si>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</si>
  <si>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</si>
  <si>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</si>
  <si>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</si>
  <si>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</si>
  <si>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</si>
  <si>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</si>
  <si>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</si>
  <si>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</si>
  <si>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</si>
  <si>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</si>
  <si>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</si>
  <si>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</si>
  <si>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</si>
  <si>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</si>
  <si>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</si>
  <si>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</si>
  <si>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</si>
  <si>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</si>
  <si>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</si>
  <si>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</si>
  <si>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</si>
  <si>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</si>
  <si>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</si>
  <si>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</si>
  <si>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</si>
  <si>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</si>
  <si>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</si>
  <si>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</si>
  <si>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</si>
  <si>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</si>
  <si>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</si>
  <si>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</si>
  <si>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</si>
  <si>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</si>
  <si>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</si>
  <si>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</si>
  <si>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</si>
  <si>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</si>
  <si>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</si>
  <si>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</si>
  <si>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</si>
  <si>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</si>
  <si>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</si>
  <si>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</si>
  <si>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</si>
  <si>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</si>
  <si>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</si>
  <si>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</si>
  <si>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</si>
  <si>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</si>
  <si>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</si>
  <si>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</si>
  <si>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</si>
  <si>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</si>
  <si>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</si>
  <si>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</si>
  <si>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</si>
  <si>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</si>
  <si>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</si>
  <si>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</si>
  <si>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</si>
  <si>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</si>
  <si>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</si>
  <si>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</si>
  <si>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</si>
  <si>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</si>
  <si>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</si>
  <si>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</si>
  <si>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</si>
  <si>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</si>
  <si>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</si>
  <si>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</si>
  <si>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</si>
  <si>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</si>
  <si>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</si>
  <si>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</si>
  <si>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</si>
  <si>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</si>
  <si>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</si>
  <si>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</si>
  <si>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</si>
  <si>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</si>
  <si>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</si>
  <si>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</si>
  <si>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</si>
  <si>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</si>
  <si>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</si>
  <si>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</si>
  <si>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</si>
  <si>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</si>
  <si>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</si>
  <si>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</si>
  <si>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</si>
  <si>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</si>
  <si>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</si>
  <si>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</si>
  <si>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</si>
  <si>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</si>
  <si>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</si>
  <si>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</si>
  <si>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</si>
  <si>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</si>
  <si>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</si>
  <si>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</si>
  <si>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</si>
  <si>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</si>
  <si>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</si>
  <si>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</si>
  <si>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</si>
  <si>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</si>
  <si>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</si>
  <si>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</si>
  <si>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</si>
  <si>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</si>
  <si>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</si>
  <si>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</si>
  <si>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</si>
  <si>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</si>
  <si>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</si>
  <si>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</si>
  <si>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</si>
  <si>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</si>
  <si>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</si>
  <si>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</si>
  <si>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</si>
  <si>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</si>
  <si>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</si>
  <si>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</si>
  <si>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</si>
  <si>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</si>
  <si>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</si>
  <si>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</si>
  <si>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</si>
  <si>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</si>
  <si>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</si>
  <si>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</si>
  <si>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</si>
  <si>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</si>
  <si>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</si>
  <si>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</si>
  <si>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</si>
  <si>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</si>
  <si>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</si>
  <si>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</si>
  <si>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</si>
  <si>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</si>
  <si>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</si>
  <si>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</si>
  <si>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</si>
  <si>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</si>
  <si>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</si>
  <si>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</si>
  <si>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</si>
  <si>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</si>
  <si>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</si>
  <si>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</si>
  <si>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</si>
  <si>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</si>
  <si>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</si>
  <si>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</si>
  <si>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</si>
  <si>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</si>
  <si>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</si>
  <si>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</si>
  <si>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</si>
  <si>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</si>
  <si>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</si>
  <si>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</si>
  <si>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</si>
  <si>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</si>
  <si>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</si>
  <si>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</si>
  <si>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</si>
  <si>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</si>
  <si>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</si>
  <si>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</si>
  <si>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</si>
  <si>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</si>
  <si>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</si>
  <si>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</si>
  <si>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</si>
  <si>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</si>
  <si>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</si>
  <si>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</si>
  <si>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</si>
  <si>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</si>
  <si>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</si>
  <si>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</si>
  <si>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</si>
  <si>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</si>
  <si>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</si>
  <si>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</si>
  <si>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</si>
  <si>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</si>
  <si>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</si>
  <si>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</si>
  <si>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</si>
  <si>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</si>
  <si>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</si>
  <si>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</si>
  <si>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</si>
  <si>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</si>
  <si>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</si>
  <si>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</si>
  <si>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</si>
  <si>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</si>
  <si>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</si>
  <si>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</si>
  <si>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</si>
  <si>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</si>
  <si>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</si>
  <si>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</si>
  <si>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</si>
  <si>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</si>
  <si>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</si>
  <si>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</si>
  <si>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</si>
  <si>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</si>
  <si>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</si>
  <si>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</si>
  <si>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</si>
  <si>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</si>
  <si>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</si>
  <si>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</si>
  <si>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</si>
  <si>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</si>
  <si>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</si>
  <si>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</si>
  <si>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</si>
  <si>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</si>
  <si>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</si>
  <si>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</si>
  <si>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</si>
  <si>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</si>
  <si>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</si>
  <si>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</si>
  <si>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</si>
  <si>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</si>
  <si>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</si>
  <si>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</si>
  <si>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</si>
  <si>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</si>
  <si>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</si>
  <si>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</si>
  <si>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</si>
  <si>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</si>
  <si>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</si>
  <si>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</si>
  <si>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</si>
  <si>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</si>
  <si>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</si>
  <si>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</si>
  <si>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</si>
  <si>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</si>
  <si>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</si>
  <si>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</si>
  <si>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</si>
  <si>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</si>
  <si>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</si>
  <si>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</si>
  <si>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</si>
  <si>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</si>
  <si>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</si>
  <si>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</si>
  <si>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</si>
  <si>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</si>
  <si>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</si>
  <si>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</si>
  <si>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</si>
  <si>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</si>
  <si>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</si>
  <si>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</si>
  <si>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</si>
  <si>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</si>
  <si>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</si>
  <si>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</si>
  <si>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</si>
  <si>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</si>
  <si>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</si>
  <si>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</si>
  <si>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</si>
  <si>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</si>
  <si>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</si>
  <si>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</si>
  <si>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</si>
  <si>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</si>
  <si>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</si>
  <si>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</si>
  <si>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</si>
  <si>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</si>
  <si>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</si>
  <si>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</si>
  <si>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</si>
  <si>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</si>
  <si>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</si>
  <si>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</si>
  <si>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</si>
  <si>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</si>
  <si>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</si>
  <si>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</si>
  <si>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</si>
  <si>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</si>
  <si>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</si>
  <si>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</si>
  <si>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</si>
  <si>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</si>
  <si>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</si>
  <si>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</si>
  <si>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</si>
  <si>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</si>
  <si>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</si>
  <si>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</si>
  <si>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</si>
  <si>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</si>
  <si>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</si>
  <si>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</si>
  <si>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</si>
  <si>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</si>
  <si>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</si>
  <si>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</si>
  <si>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</si>
  <si>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</si>
  <si>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</si>
  <si>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</si>
  <si>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</si>
  <si>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</si>
  <si>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</si>
  <si>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</si>
  <si>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</si>
  <si>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</si>
  <si>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</si>
  <si>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</si>
  <si>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</si>
  <si>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</si>
  <si>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</si>
  <si>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</si>
  <si>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</si>
  <si>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</si>
  <si>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</si>
  <si>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</si>
  <si>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</si>
  <si>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</si>
  <si>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</si>
  <si>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</si>
  <si>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</si>
  <si>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</si>
  <si>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</si>
  <si>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</si>
  <si>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</si>
  <si>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</si>
  <si>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</si>
  <si>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</si>
  <si>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</si>
  <si>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</si>
  <si>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</si>
  <si>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</si>
  <si>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</si>
  <si>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</si>
  <si>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</si>
  <si>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</si>
  <si>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</si>
  <si>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</si>
  <si>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</si>
  <si>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</si>
  <si>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</si>
  <si>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</si>
  <si>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</si>
  <si>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</si>
  <si>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</si>
  <si>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</si>
  <si>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</si>
  <si>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</si>
  <si>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</si>
  <si>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</si>
  <si>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</si>
  <si>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</si>
  <si>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</si>
  <si>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</si>
  <si>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</si>
  <si>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</si>
  <si>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</si>
  <si>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</si>
  <si>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</si>
  <si>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</si>
  <si>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</si>
  <si>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</si>
  <si>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</si>
  <si>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</si>
  <si>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</si>
  <si>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</si>
  <si>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</si>
  <si>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</si>
  <si>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</si>
  <si>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</si>
  <si>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</si>
  <si>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</si>
  <si>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</si>
  <si>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</si>
  <si>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</si>
  <si>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</si>
  <si>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</si>
  <si>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</si>
  <si>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</si>
  <si>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</si>
  <si>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</si>
  <si>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</si>
  <si>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</si>
  <si>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</si>
  <si>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</si>
  <si>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</si>
  <si>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</si>
  <si>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</si>
  <si>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</si>
  <si>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</si>
  <si>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</si>
  <si>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</si>
  <si>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</si>
  <si>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</si>
  <si>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</si>
  <si>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</si>
  <si>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</si>
  <si>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</si>
  <si>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</si>
  <si>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</si>
  <si>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</si>
  <si>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</si>
  <si>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</si>
  <si>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</si>
  <si>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</si>
  <si>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</si>
  <si>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</si>
  <si>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</si>
  <si>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</si>
  <si>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</si>
  <si>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</si>
  <si>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</si>
  <si>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</si>
  <si>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</si>
  <si>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</si>
  <si>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</si>
  <si>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</si>
  <si>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</si>
  <si>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</si>
  <si>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</si>
  <si>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</si>
  <si>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</si>
  <si>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</si>
  <si>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</si>
  <si>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</si>
  <si>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</si>
  <si>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</si>
  <si>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</si>
  <si>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</si>
  <si>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</si>
  <si>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</si>
  <si>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</si>
  <si>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</si>
  <si>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</si>
  <si>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</si>
  <si>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</si>
  <si>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</si>
  <si>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</si>
  <si>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</si>
  <si>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</si>
  <si>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</si>
  <si>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</si>
  <si>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</si>
  <si>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</si>
  <si>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</si>
  <si>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</si>
  <si>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</si>
  <si>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</si>
  <si>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</si>
  <si>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</si>
  <si>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</si>
  <si>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</si>
  <si>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</si>
  <si>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</si>
  <si>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</si>
  <si>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</si>
  <si>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</si>
  <si>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</si>
  <si>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</si>
  <si>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</si>
  <si>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</si>
  <si>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</si>
  <si>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</si>
  <si>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</si>
  <si>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</si>
  <si>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</si>
  <si>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</si>
  <si>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</si>
  <si>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</si>
  <si>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</si>
  <si>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</si>
  <si>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</si>
  <si>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</si>
  <si>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</si>
  <si>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</si>
  <si>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</si>
  <si>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</si>
  <si>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</si>
  <si>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</si>
  <si>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</si>
  <si>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</si>
  <si>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</si>
  <si>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</si>
  <si>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</si>
  <si>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</si>
  <si>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</si>
  <si>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</si>
  <si>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</si>
  <si>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</si>
  <si>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</si>
  <si>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</si>
  <si>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</si>
  <si>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</si>
  <si>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</si>
  <si>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</si>
  <si>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</si>
  <si>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</si>
  <si>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</si>
  <si>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</si>
  <si>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</si>
  <si>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</si>
  <si>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</si>
  <si>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</si>
  <si>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</si>
  <si>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</si>
  <si>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</si>
  <si>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</si>
  <si>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</si>
  <si>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</si>
  <si>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</si>
  <si>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</si>
  <si>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</si>
  <si>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</si>
  <si>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</si>
  <si>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</si>
  <si>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</si>
  <si>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</si>
  <si>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</si>
  <si>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</si>
  <si>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</si>
  <si>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</si>
  <si>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</si>
  <si>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</si>
  <si>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</si>
  <si>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</si>
  <si>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</si>
  <si>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</si>
  <si>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</si>
  <si>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</si>
  <si>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</si>
  <si>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</si>
  <si>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</si>
  <si>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</si>
  <si>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</si>
  <si>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</si>
  <si>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</si>
  <si>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</si>
  <si>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</si>
  <si>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</si>
  <si>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</si>
  <si>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</si>
  <si>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</si>
  <si>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</si>
  <si>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</si>
  <si>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</si>
  <si>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</si>
  <si>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</si>
  <si>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</si>
  <si>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</si>
  <si>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</si>
  <si>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</si>
  <si>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</si>
  <si>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</si>
  <si>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</si>
  <si>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</si>
  <si>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</si>
  <si>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</si>
  <si>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</si>
  <si>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</si>
  <si>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</si>
  <si>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</si>
  <si>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</si>
  <si>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</si>
  <si>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</si>
  <si>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</si>
  <si>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</si>
  <si>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</si>
  <si>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</si>
  <si>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</si>
  <si>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</si>
  <si>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</si>
  <si>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</si>
  <si>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</si>
  <si>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</si>
  <si>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</si>
  <si>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</si>
  <si>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</si>
  <si>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</si>
  <si>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</si>
  <si>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</si>
  <si>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</si>
  <si>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</si>
  <si>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</si>
  <si>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</si>
  <si>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</si>
  <si>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</si>
  <si>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</si>
  <si>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</si>
  <si>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</si>
  <si>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</si>
  <si>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</si>
  <si>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</si>
  <si>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</si>
  <si>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</si>
  <si>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</si>
  <si>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</si>
  <si>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</si>
  <si>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</si>
  <si>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</si>
  <si>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</si>
  <si>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</si>
  <si>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</si>
  <si>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</si>
  <si>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</si>
  <si>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</si>
  <si>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</si>
  <si>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</si>
  <si>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</si>
  <si>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</si>
  <si>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</si>
  <si>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</si>
  <si>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</si>
  <si>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</si>
  <si>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</si>
  <si>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</si>
  <si>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</si>
  <si>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</si>
  <si>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</si>
  <si>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</si>
  <si>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</si>
  <si>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</si>
  <si>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</si>
  <si>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</si>
  <si>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</si>
  <si>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</si>
  <si>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</si>
  <si>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</si>
  <si>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</si>
  <si>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</si>
  <si>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</si>
  <si>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</si>
  <si>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</si>
  <si>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</si>
  <si>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</si>
  <si>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</si>
  <si>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</si>
  <si>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</si>
  <si>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</si>
  <si>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</si>
  <si>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</si>
  <si>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</si>
  <si>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</si>
  <si>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</si>
  <si>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</si>
  <si>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</si>
  <si>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</si>
  <si>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</si>
  <si>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</si>
  <si>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</si>
  <si>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</si>
  <si>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</si>
  <si>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</si>
  <si>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</si>
  <si>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</si>
  <si>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</si>
  <si>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</si>
  <si>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</si>
  <si>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</si>
  <si>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</si>
  <si>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</si>
  <si>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</si>
  <si>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</si>
  <si>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</si>
  <si>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</si>
  <si>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</si>
  <si>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</si>
  <si>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</si>
  <si>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</si>
  <si>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</si>
  <si>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</si>
  <si>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</si>
  <si>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</si>
  <si>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</si>
  <si>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</si>
  <si>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</si>
  <si>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</si>
  <si>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</si>
  <si>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</si>
  <si>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</si>
  <si>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</si>
  <si>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</si>
  <si>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</si>
  <si>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</si>
  <si>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</si>
  <si>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</si>
  <si>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</si>
  <si>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</si>
  <si>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</si>
  <si>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</si>
  <si>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</si>
  <si>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</si>
  <si>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</si>
  <si>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</si>
  <si>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</si>
  <si>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</si>
  <si>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</si>
  <si>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</si>
  <si>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</si>
  <si>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</si>
  <si>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</si>
  <si>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</si>
  <si>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</si>
  <si>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</si>
  <si>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</si>
  <si>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</si>
  <si>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</si>
  <si>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</si>
  <si>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</si>
  <si>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</si>
  <si>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</si>
  <si>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</si>
  <si>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</si>
  <si>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</si>
  <si>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</si>
  <si>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</si>
  <si>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</si>
  <si>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</si>
  <si>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</si>
  <si>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</si>
  <si>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</si>
  <si>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</si>
  <si>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</si>
  <si>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</si>
  <si>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</si>
  <si>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</si>
  <si>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</si>
  <si>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</si>
  <si>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</si>
  <si>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</si>
  <si>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</si>
  <si>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</si>
  <si>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</si>
  <si>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</si>
  <si>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</si>
  <si>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</si>
  <si>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</si>
  <si>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</si>
  <si>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</si>
  <si>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</si>
  <si>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</si>
  <si>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</si>
  <si>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</si>
  <si>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</si>
  <si>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</si>
  <si>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</si>
  <si>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</si>
  <si>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</si>
  <si>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</si>
  <si>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</si>
  <si>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</si>
  <si>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</si>
  <si>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</si>
  <si>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</si>
  <si>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</si>
  <si>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</si>
  <si>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</si>
  <si>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</si>
  <si>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</si>
  <si>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</si>
  <si>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</si>
  <si>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</si>
  <si>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</si>
  <si>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</si>
  <si>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</si>
  <si>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</si>
  <si>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</si>
  <si>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</si>
  <si>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</si>
  <si>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</si>
  <si>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</si>
  <si>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</si>
  <si>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</si>
  <si>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</si>
  <si>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</si>
  <si>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</si>
  <si>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</si>
  <si>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</si>
  <si>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</si>
  <si>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</si>
  <si>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</si>
  <si>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</si>
  <si>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</si>
  <si>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</si>
  <si>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</si>
  <si>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</si>
  <si>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</si>
  <si>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</si>
  <si>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</si>
  <si>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</si>
  <si>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</si>
  <si>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</si>
  <si>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</si>
  <si>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</si>
  <si>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</si>
  <si>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</si>
  <si>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</si>
  <si>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</si>
  <si>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</si>
  <si>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</si>
  <si>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</si>
  <si>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</si>
  <si>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</si>
  <si>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</si>
  <si>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</si>
  <si>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</si>
  <si>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</si>
  <si>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</si>
  <si>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</si>
  <si>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</si>
  <si>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</si>
  <si>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</si>
  <si>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</si>
  <si>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</si>
  <si>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</si>
  <si>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</si>
  <si>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</si>
  <si>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</si>
  <si>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</si>
  <si>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</si>
  <si>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</si>
  <si>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</si>
  <si>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</si>
  <si>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</si>
  <si>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</si>
  <si>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</si>
  <si>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</si>
  <si>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</si>
  <si>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</si>
  <si>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</si>
  <si>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</si>
  <si>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</si>
  <si>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</si>
  <si>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</si>
  <si>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</si>
  <si>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</si>
  <si>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</si>
  <si>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</si>
  <si>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</si>
  <si>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</si>
  <si>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</si>
  <si>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</si>
  <si>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</si>
  <si>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</si>
  <si>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</si>
  <si>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</si>
  <si>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</si>
  <si>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</si>
  <si>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</si>
  <si>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</si>
  <si>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</si>
  <si>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</si>
  <si>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</si>
  <si>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</si>
  <si>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</si>
  <si>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</si>
  <si>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</si>
  <si>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</si>
  <si>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</si>
  <si>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</si>
  <si>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</si>
  <si>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</si>
  <si>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</si>
  <si>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</si>
  <si>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</si>
  <si>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</si>
  <si>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</si>
  <si>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</si>
  <si>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</si>
  <si>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</si>
  <si>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</si>
  <si>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</si>
  <si>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</si>
  <si>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</si>
  <si>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</si>
  <si>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</si>
  <si>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</si>
  <si>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</si>
  <si>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</si>
  <si>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</si>
  <si>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</si>
  <si>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</si>
  <si>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</si>
  <si>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</si>
  <si>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</si>
  <si>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</si>
  <si>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</si>
  <si>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</si>
  <si>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</si>
  <si>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</si>
  <si>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</si>
  <si>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</si>
  <si>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</si>
  <si>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</si>
  <si>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</si>
  <si>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</si>
  <si>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</si>
  <si>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</si>
  <si>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</si>
  <si>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</si>
  <si>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</si>
  <si>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</si>
  <si>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</si>
  <si>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</si>
  <si>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</si>
  <si>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</si>
  <si>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</si>
  <si>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</si>
  <si>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</si>
  <si>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</si>
  <si>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</si>
  <si>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</si>
  <si>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</si>
  <si>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</si>
  <si>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</si>
  <si>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</si>
  <si>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</si>
  <si>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</si>
  <si>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</si>
  <si>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</si>
  <si>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</si>
  <si>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</si>
  <si>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</si>
  <si>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</si>
  <si>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</si>
  <si>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</si>
  <si>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</si>
  <si>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</si>
  <si>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</si>
  <si>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</si>
  <si>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</si>
  <si>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</si>
  <si>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</si>
  <si>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</si>
  <si>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</si>
  <si>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</si>
  <si>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</si>
  <si>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</si>
  <si>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</si>
  <si>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</si>
  <si>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</si>
  <si>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</si>
  <si>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</si>
  <si>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</si>
  <si>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</si>
  <si>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</si>
  <si>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</si>
  <si>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</si>
  <si>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</si>
  <si>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</si>
  <si>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</si>
  <si>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</si>
  <si>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</si>
  <si>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</si>
  <si>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</si>
  <si>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</si>
  <si>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</si>
  <si>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</si>
  <si>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</si>
  <si>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</si>
  <si>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</si>
  <si>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</si>
  <si>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</si>
  <si>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</si>
  <si>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</si>
  <si>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</si>
  <si>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</si>
  <si>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</si>
  <si>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</si>
  <si>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</si>
  <si>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</si>
  <si>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</si>
  <si>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</si>
  <si>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</si>
  <si>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</si>
  <si>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</si>
  <si>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</si>
  <si>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</si>
  <si>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</si>
  <si>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</si>
  <si>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</si>
  <si>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</si>
  <si>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</si>
  <si>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</si>
  <si>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</si>
  <si>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</si>
  <si>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</si>
  <si>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</si>
  <si>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</si>
  <si>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</si>
  <si>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</si>
  <si>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</si>
  <si>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</si>
  <si>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</si>
  <si>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</si>
  <si>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</si>
  <si>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</si>
  <si>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</si>
  <si>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</si>
  <si>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</si>
  <si>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</si>
  <si>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</si>
  <si>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</si>
  <si>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</si>
  <si>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</si>
  <si>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</si>
  <si>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</si>
  <si>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</si>
  <si>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</si>
  <si>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</si>
  <si>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</si>
  <si>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</si>
  <si>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</si>
  <si>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</si>
  <si>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</si>
  <si>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</si>
  <si>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</si>
  <si>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</si>
  <si>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</si>
  <si>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</si>
  <si>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</si>
  <si>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</si>
  <si>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</si>
  <si>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</si>
  <si>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</si>
  <si>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</si>
  <si>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</si>
  <si>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</si>
  <si>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</si>
  <si>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</si>
  <si>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</si>
  <si>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</si>
  <si>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</si>
  <si>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</si>
  <si>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</si>
  <si>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</si>
  <si>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</si>
  <si>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</si>
  <si>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</si>
  <si>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</si>
  <si>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</si>
  <si>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</si>
  <si>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</si>
  <si>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</si>
  <si>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</si>
  <si>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</si>
  <si>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</si>
  <si>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</si>
  <si>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</si>
  <si>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</si>
  <si>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</si>
  <si>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</si>
  <si>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</si>
  <si>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</si>
  <si>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</si>
  <si>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</si>
  <si>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</si>
  <si>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</si>
  <si>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</si>
  <si>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</si>
  <si>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</si>
  <si>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</si>
  <si>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</si>
  <si>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</si>
  <si>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</si>
  <si>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</si>
  <si>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</si>
  <si>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</si>
  <si>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</si>
  <si>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</si>
  <si>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</si>
  <si>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</si>
  <si>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</si>
  <si>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</si>
  <si>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</si>
  <si>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</si>
  <si>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</si>
  <si>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</si>
  <si>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</si>
  <si>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</si>
  <si>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</si>
  <si>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</si>
  <si>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</si>
  <si>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</si>
  <si>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</si>
  <si>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</si>
  <si>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</si>
  <si>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</si>
  <si>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</si>
  <si>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</si>
  <si>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</si>
  <si>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</si>
  <si>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</si>
  <si>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</si>
  <si>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</si>
  <si>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</si>
  <si>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</si>
  <si>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</si>
  <si>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</si>
  <si>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</si>
  <si>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</si>
  <si>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</si>
  <si>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</si>
  <si>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</si>
  <si>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</si>
  <si>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</si>
  <si>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</si>
  <si>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</si>
  <si>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</si>
  <si>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</si>
  <si>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</si>
  <si>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</si>
  <si>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</si>
  <si>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</si>
  <si>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</si>
  <si>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</si>
  <si>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</si>
  <si>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</si>
  <si>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</si>
  <si>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</si>
  <si>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</si>
  <si>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</si>
  <si>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</si>
  <si>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</si>
  <si>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</si>
  <si>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</si>
  <si>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</si>
  <si>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</si>
  <si>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</si>
  <si>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</si>
  <si>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</si>
  <si>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</si>
  <si>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</si>
  <si>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</si>
  <si>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</si>
  <si>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</si>
  <si>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</si>
  <si>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</si>
  <si>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</si>
  <si>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</si>
  <si>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</si>
  <si>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</si>
  <si>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</si>
  <si>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</si>
  <si>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</si>
  <si>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</si>
  <si>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</si>
  <si>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</si>
  <si>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</si>
  <si>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</si>
  <si>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</si>
  <si>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</si>
  <si>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</si>
  <si>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</si>
  <si>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</si>
  <si>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</si>
  <si>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</si>
  <si>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</si>
  <si>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</si>
  <si>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</si>
  <si>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</si>
  <si>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</si>
  <si>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</si>
  <si>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</si>
  <si>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</si>
  <si>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</si>
  <si>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</si>
  <si>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</si>
  <si>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</si>
  <si>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</si>
  <si>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</si>
  <si>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</si>
  <si>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</si>
  <si>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</si>
  <si>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</si>
  <si>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</si>
  <si>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</si>
  <si>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</si>
  <si>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</si>
  <si>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</si>
  <si>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</si>
  <si>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</si>
  <si>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</si>
  <si>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</si>
  <si>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</si>
  <si>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</si>
  <si>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</si>
  <si>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</si>
  <si>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</si>
  <si>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</si>
  <si>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</si>
  <si>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</si>
  <si>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</si>
  <si>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</si>
  <si>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</si>
  <si>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</si>
  <si>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</si>
  <si>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</si>
  <si>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</si>
  <si>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</si>
  <si>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</si>
  <si>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</si>
  <si>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</si>
  <si>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</si>
  <si>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</si>
  <si>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</si>
  <si>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</si>
  <si>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</si>
  <si>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</si>
  <si>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</si>
  <si>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</si>
  <si>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</si>
  <si>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</si>
  <si>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</si>
  <si>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</si>
  <si>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</si>
  <si>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</si>
  <si>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</si>
  <si>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</si>
  <si>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</si>
  <si>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</si>
  <si>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</si>
  <si>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</si>
  <si>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</si>
  <si>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</si>
  <si>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</si>
  <si>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</si>
  <si>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</si>
  <si>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</si>
  <si>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</si>
  <si>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</si>
  <si>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</si>
  <si>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</si>
  <si>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</si>
  <si>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</si>
  <si>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</si>
  <si>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</si>
  <si>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</si>
  <si>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</si>
  <si>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</si>
  <si>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</si>
  <si>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</si>
  <si>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</si>
  <si>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</si>
  <si>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</si>
  <si>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</si>
  <si>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</si>
  <si>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</si>
  <si>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</si>
  <si>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</si>
  <si>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</si>
  <si>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</si>
  <si>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</si>
  <si>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</si>
  <si>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</si>
  <si>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</si>
  <si>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</si>
  <si>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</si>
  <si>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</si>
  <si>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</si>
  <si>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</si>
  <si>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</si>
  <si>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</si>
  <si>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</si>
  <si>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</si>
  <si>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</si>
  <si>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</si>
  <si>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</si>
  <si>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</si>
  <si>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</si>
  <si>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</si>
  <si>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</si>
  <si>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</si>
  <si>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</si>
  <si>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</si>
  <si>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</si>
  <si>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</si>
  <si>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</si>
  <si>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</si>
  <si>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</si>
  <si>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</si>
  <si>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</si>
  <si>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</si>
  <si>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</si>
  <si>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</si>
  <si>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</si>
  <si>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</si>
  <si>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</si>
  <si>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</si>
  <si>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</si>
  <si>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</si>
  <si>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</si>
  <si>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</si>
  <si>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</si>
  <si>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</si>
  <si>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</si>
  <si>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</si>
  <si>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</si>
  <si>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</si>
  <si>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</si>
  <si>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</si>
  <si>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</si>
  <si>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</si>
  <si>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</si>
  <si>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</si>
  <si>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</si>
  <si>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</si>
  <si>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</si>
  <si>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</si>
  <si>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</si>
  <si>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</si>
  <si>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</si>
  <si>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</si>
  <si>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</si>
  <si>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</si>
  <si>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</si>
  <si>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</si>
  <si>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</si>
  <si>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</si>
  <si>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</si>
  <si>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</si>
  <si>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</si>
  <si>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</si>
  <si>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</si>
  <si>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</si>
  <si>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</si>
  <si>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</si>
  <si>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</si>
  <si>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</si>
  <si>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</si>
  <si>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</si>
  <si>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</si>
  <si>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</si>
  <si>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</si>
  <si>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</si>
  <si>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</si>
  <si>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</si>
  <si>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</si>
  <si>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</si>
  <si>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</si>
  <si>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</si>
  <si>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</si>
  <si>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</si>
  <si>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</si>
  <si>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</si>
  <si>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</si>
  <si>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</si>
  <si>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</si>
  <si>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</si>
  <si>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</si>
  <si>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</si>
  <si>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</si>
  <si>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</si>
  <si>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</si>
  <si>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</si>
  <si>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</si>
  <si>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</si>
  <si>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</si>
  <si>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</si>
  <si>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</si>
  <si>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</si>
  <si>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</si>
  <si>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</si>
  <si>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</si>
  <si>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</si>
  <si>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</si>
  <si>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</si>
  <si>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</si>
  <si>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</si>
  <si>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</si>
  <si>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</si>
  <si>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</si>
  <si>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</si>
  <si>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</si>
  <si>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</si>
  <si>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</si>
  <si>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</si>
  <si>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</si>
  <si>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</si>
  <si>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</si>
  <si>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</si>
  <si>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</si>
  <si>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</si>
  <si>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</si>
  <si>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</si>
  <si>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</si>
  <si>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</si>
  <si>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</si>
  <si>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</si>
  <si>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</si>
  <si>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</si>
  <si>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</si>
  <si>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</si>
  <si>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</si>
  <si>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</si>
  <si>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</si>
  <si>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</si>
  <si>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</si>
  <si>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</si>
  <si>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</si>
  <si>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</si>
  <si>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</si>
  <si>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</si>
  <si>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</si>
  <si>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</si>
  <si>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</si>
  <si>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</si>
  <si>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</si>
  <si>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</si>
  <si>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</si>
  <si>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</si>
  <si>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</si>
  <si>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</si>
  <si>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</si>
  <si>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</si>
  <si>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</si>
  <si>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</si>
  <si>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</si>
  <si>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</si>
  <si>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</si>
  <si>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</si>
  <si>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</si>
  <si>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</si>
  <si>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</si>
  <si>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</si>
  <si>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</si>
  <si>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</si>
  <si>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</si>
  <si>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</si>
  <si>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</si>
  <si>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</si>
  <si>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</si>
  <si>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</si>
  <si>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</si>
  <si>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</si>
  <si>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</si>
  <si>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</si>
  <si>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</si>
  <si>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</si>
  <si>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</si>
  <si>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</si>
  <si>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</si>
  <si>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</si>
  <si>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</si>
  <si>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</si>
  <si>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</si>
  <si>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</si>
  <si>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</si>
  <si>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</si>
  <si>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</si>
  <si>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</si>
  <si>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</si>
  <si>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</si>
  <si>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</si>
  <si>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</si>
  <si>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</si>
  <si>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</si>
  <si>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</si>
  <si>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</si>
  <si>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</si>
  <si>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</si>
  <si>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</si>
  <si>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</si>
  <si>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</si>
  <si>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</si>
  <si>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</si>
  <si>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</si>
  <si>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</si>
  <si>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</si>
  <si>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</si>
  <si>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</si>
  <si>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</si>
  <si>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</si>
  <si>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</si>
  <si>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</si>
  <si>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</si>
  <si>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</si>
  <si>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</si>
  <si>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</si>
  <si>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</si>
  <si>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</si>
  <si>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</si>
  <si>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</si>
  <si>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</si>
  <si>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</si>
  <si>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</si>
  <si>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</si>
  <si>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</si>
  <si>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</si>
  <si>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</si>
  <si>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</si>
  <si>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</si>
  <si>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</si>
  <si>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</si>
  <si>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</si>
  <si>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</si>
  <si>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</si>
  <si>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</si>
  <si>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</si>
  <si>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</si>
  <si>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</si>
  <si>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</si>
  <si>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</si>
  <si>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</si>
  <si>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</si>
  <si>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</si>
  <si>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</si>
  <si>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</si>
  <si>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</si>
  <si>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</si>
  <si>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</si>
  <si>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</si>
  <si>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</si>
  <si>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</si>
  <si>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</si>
  <si>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</si>
  <si>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</si>
  <si>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</si>
  <si>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</si>
  <si>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</si>
  <si>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</si>
  <si>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</si>
  <si>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</si>
  <si>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</si>
  <si>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</si>
  <si>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</si>
  <si>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</si>
  <si>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</si>
  <si>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</si>
  <si>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</si>
  <si>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</si>
  <si>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</si>
  <si>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</si>
  <si>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</si>
  <si>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</si>
  <si>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</si>
  <si>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</si>
  <si>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</si>
  <si>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</si>
  <si>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</si>
  <si>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</si>
  <si>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</si>
  <si>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</si>
  <si>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</si>
  <si>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</si>
  <si>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</si>
  <si>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</si>
  <si>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</si>
  <si>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</si>
  <si>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</si>
  <si>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</si>
  <si>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</si>
  <si>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</si>
  <si>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</si>
  <si>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</si>
  <si>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</si>
  <si>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</si>
  <si>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</si>
  <si>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</si>
  <si>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</si>
  <si>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</si>
  <si>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</si>
  <si>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</si>
  <si>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</si>
  <si>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</si>
  <si>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</si>
  <si>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</si>
  <si>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</si>
  <si>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</si>
  <si>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</si>
  <si>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</si>
  <si>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</si>
  <si>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</si>
  <si>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</si>
  <si>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</si>
  <si>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</si>
  <si>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</si>
  <si>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</si>
  <si>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</si>
  <si>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</si>
  <si>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</si>
  <si>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</si>
  <si>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</si>
  <si>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</si>
  <si>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</si>
  <si>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</si>
  <si>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</si>
  <si>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</si>
  <si>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</si>
  <si>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</si>
  <si>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</si>
  <si>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</si>
  <si>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</si>
  <si>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</si>
  <si>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</si>
  <si>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</si>
  <si>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</si>
  <si>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</si>
  <si>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</si>
  <si>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</si>
  <si>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</si>
  <si>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</si>
  <si>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</si>
  <si>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</si>
  <si>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</si>
  <si>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</si>
  <si>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</si>
  <si>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</si>
  <si>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</si>
  <si>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</si>
  <si>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</si>
  <si>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</si>
  <si>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</si>
  <si>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</si>
  <si>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</si>
  <si>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</si>
  <si>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</si>
  <si>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</si>
  <si>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</si>
  <si>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</si>
  <si>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</si>
  <si>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</si>
  <si>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</si>
  <si>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</si>
  <si>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</si>
  <si>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</si>
  <si>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</si>
  <si>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</si>
  <si>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</si>
  <si>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</si>
  <si>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</si>
  <si>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</si>
  <si>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</si>
  <si>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</si>
  <si>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</si>
  <si>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</si>
  <si>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</si>
  <si>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</si>
  <si>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</si>
  <si>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</si>
  <si>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</si>
  <si>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</si>
  <si>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</si>
  <si>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</si>
  <si>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</si>
  <si>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</si>
  <si>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</si>
  <si>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</si>
  <si>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</si>
  <si>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</si>
  <si>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</si>
  <si>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</si>
  <si>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</si>
  <si>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</si>
  <si>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</si>
  <si>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</si>
  <si>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</si>
  <si>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</si>
  <si>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</si>
  <si>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</si>
  <si>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</si>
  <si>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</si>
  <si>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</si>
  <si>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</si>
  <si>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</si>
  <si>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</si>
  <si>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</si>
  <si>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</si>
  <si>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</si>
  <si>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</si>
  <si>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</si>
  <si>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</si>
  <si>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</si>
  <si>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</si>
  <si>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</si>
  <si>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</si>
  <si>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</si>
  <si>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</si>
  <si>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</si>
  <si>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</si>
  <si>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</si>
  <si>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</si>
  <si>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</si>
  <si>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</si>
  <si>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</si>
  <si>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</si>
  <si>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</si>
  <si>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</si>
  <si>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</si>
  <si>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</si>
  <si>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</si>
  <si>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</si>
  <si>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</si>
  <si>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</si>
  <si>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</si>
  <si>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</si>
  <si>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</si>
  <si>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</si>
  <si>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</si>
  <si>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</si>
  <si>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</si>
  <si>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</si>
  <si>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</si>
  <si>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</si>
  <si>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</si>
  <si>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</si>
  <si>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</si>
  <si>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</si>
  <si>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</si>
  <si>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</si>
  <si>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</si>
  <si>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</si>
  <si>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</si>
  <si>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</si>
  <si>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</si>
  <si>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</si>
  <si>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</si>
  <si>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</si>
  <si>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</si>
  <si>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</si>
  <si>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</si>
  <si>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</si>
  <si>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</si>
  <si>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</si>
  <si>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</si>
  <si>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</si>
  <si>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</si>
  <si>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</si>
  <si>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</si>
  <si>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</si>
  <si>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</si>
  <si>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</si>
  <si>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</si>
  <si>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</si>
  <si>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</si>
  <si>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</si>
  <si>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</si>
  <si>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</si>
  <si>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</si>
  <si>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</si>
  <si>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</si>
  <si>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</si>
  <si>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</si>
  <si>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</si>
  <si>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</si>
  <si>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</si>
  <si>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</si>
  <si>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</si>
  <si>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</si>
  <si>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</si>
  <si>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</si>
  <si>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</si>
  <si>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</si>
  <si>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</si>
  <si>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</si>
  <si>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</si>
  <si>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</si>
  <si>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</si>
  <si>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</si>
  <si>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</si>
  <si>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</si>
  <si>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</si>
  <si>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</si>
  <si>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</si>
  <si>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</si>
  <si>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</si>
  <si>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</si>
  <si>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</si>
  <si>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</si>
  <si>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</si>
  <si>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</si>
  <si>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</si>
  <si>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</si>
  <si>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</si>
  <si>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</si>
  <si>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</si>
  <si>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</si>
  <si>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</si>
  <si>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</si>
  <si>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</si>
  <si>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</si>
  <si>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</si>
  <si>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</si>
  <si>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</si>
  <si>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</si>
  <si>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</si>
  <si>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</si>
  <si>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</si>
  <si>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</si>
  <si>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</si>
  <si>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</si>
  <si>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</si>
  <si>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</si>
  <si>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</si>
  <si>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</si>
  <si>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</si>
  <si>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</si>
  <si>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</si>
  <si>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</si>
  <si>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</si>
  <si>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</si>
  <si>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</si>
  <si>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</si>
  <si>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</si>
  <si>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</si>
  <si>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</si>
  <si>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</si>
  <si>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</si>
  <si>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</si>
  <si>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</si>
  <si>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</si>
  <si>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</si>
  <si>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</si>
  <si>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</si>
  <si>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</si>
  <si>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</si>
  <si>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</si>
  <si>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</si>
  <si>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</si>
  <si>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</si>
  <si>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</si>
  <si>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</si>
  <si>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</si>
  <si>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</si>
  <si>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</si>
  <si>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</si>
  <si>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</si>
  <si>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</si>
  <si>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</si>
  <si>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</si>
  <si>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</si>
  <si>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</si>
  <si>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</si>
  <si>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</si>
  <si>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</si>
  <si>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</si>
  <si>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</si>
  <si>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</si>
  <si>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</si>
  <si>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</si>
  <si>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</si>
  <si>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</si>
  <si>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</si>
  <si>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</si>
  <si>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</si>
  <si>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</si>
  <si>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</si>
  <si>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</si>
  <si>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</si>
  <si>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</si>
  <si>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</si>
  <si>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</si>
  <si>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</si>
  <si>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</si>
  <si>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</si>
  <si>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</si>
  <si>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</si>
  <si>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</si>
  <si>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</si>
  <si>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</si>
  <si>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</si>
  <si>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</si>
  <si>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</si>
  <si>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</si>
  <si>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</si>
  <si>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</si>
  <si>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</si>
  <si>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</si>
  <si>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</si>
  <si>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</si>
  <si>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</si>
  <si>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</si>
  <si>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</si>
  <si>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</si>
  <si>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</si>
  <si>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</si>
  <si>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</si>
  <si>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</si>
  <si>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</si>
  <si>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</si>
  <si>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</si>
  <si>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</si>
  <si>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</si>
  <si>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</si>
  <si>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</si>
  <si>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</si>
  <si>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</si>
  <si>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</si>
  <si>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</si>
  <si>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</si>
  <si>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</si>
  <si>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</si>
  <si>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</si>
  <si>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</si>
  <si>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</si>
  <si>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</si>
  <si>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</si>
  <si>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</si>
  <si>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</si>
  <si>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</si>
  <si>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</si>
  <si>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</si>
  <si>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</si>
  <si>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</si>
  <si>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</si>
  <si>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</si>
  <si>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</si>
  <si>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</si>
  <si>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</si>
  <si>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</si>
  <si>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</si>
  <si>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</si>
  <si>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</si>
  <si>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</si>
  <si>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</si>
  <si>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</si>
  <si>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</si>
  <si>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</si>
  <si>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</si>
  <si>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</si>
  <si>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</si>
  <si>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</si>
  <si>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</si>
  <si>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</si>
  <si>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</si>
  <si>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</si>
  <si>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</si>
  <si>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</si>
  <si>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</si>
  <si>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</si>
  <si>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</si>
  <si>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</si>
  <si>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</si>
  <si>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</si>
  <si>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</si>
  <si>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</si>
  <si>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</si>
  <si>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</si>
  <si>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</si>
  <si>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</si>
  <si>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</si>
  <si>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</si>
  <si>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</si>
  <si>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</si>
  <si>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</si>
  <si>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</si>
  <si>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</si>
  <si>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</si>
  <si>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</si>
  <si>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</si>
  <si>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</si>
  <si>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</si>
  <si>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</si>
  <si>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</si>
  <si>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</si>
  <si>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</si>
  <si>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</si>
  <si>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</si>
  <si>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</si>
  <si>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</si>
  <si>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</si>
  <si>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</si>
  <si>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</si>
  <si>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</si>
  <si>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</si>
  <si>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</si>
  <si>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</si>
  <si>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</si>
  <si>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</si>
  <si>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</si>
  <si>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</si>
  <si>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</si>
  <si>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</si>
  <si>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</si>
  <si>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</si>
  <si>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</si>
  <si>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</si>
  <si>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</si>
  <si>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</si>
  <si>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</si>
  <si>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</si>
  <si>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</si>
  <si>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</si>
  <si>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</si>
  <si>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</si>
  <si>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</si>
  <si>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</si>
  <si>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</si>
  <si>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</si>
  <si>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</si>
  <si>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</si>
  <si>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</si>
  <si>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</si>
  <si>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</si>
  <si>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</si>
  <si>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</si>
  <si>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</si>
  <si>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</si>
  <si>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</si>
  <si>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</si>
  <si>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</si>
  <si>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</si>
  <si>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</si>
  <si>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</si>
  <si>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</si>
  <si>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</si>
  <si>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</si>
  <si>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</si>
  <si>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</si>
  <si>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</si>
  <si>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</si>
  <si>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</si>
  <si>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</si>
  <si>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</si>
  <si>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</si>
  <si>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</si>
  <si>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</si>
  <si>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</si>
  <si>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</si>
  <si>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</si>
  <si>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</si>
  <si>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</si>
  <si>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</si>
  <si>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</si>
  <si>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</si>
  <si>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</si>
  <si>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</si>
  <si>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</si>
  <si>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</si>
  <si>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</si>
  <si>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</si>
  <si>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</si>
  <si>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</si>
  <si>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</si>
  <si>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</si>
  <si>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</si>
  <si>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</si>
  <si>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</si>
  <si>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</si>
  <si>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</si>
  <si>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</si>
  <si>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</si>
  <si>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</si>
  <si>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</si>
  <si>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</si>
  <si>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</si>
  <si>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</si>
  <si>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</si>
  <si>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</si>
  <si>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</si>
  <si>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</si>
  <si>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</si>
  <si>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</si>
  <si>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</si>
  <si>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</si>
  <si>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</si>
  <si>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</si>
  <si>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</si>
  <si>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</si>
  <si>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</si>
  <si>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</si>
  <si>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</si>
  <si>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</si>
  <si>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</si>
  <si>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</si>
  <si>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</si>
  <si>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</si>
  <si>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</si>
  <si>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</si>
  <si>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</si>
  <si>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</si>
  <si>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</si>
  <si>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</si>
  <si>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</si>
  <si>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</si>
  <si>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</si>
  <si>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</si>
  <si>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</si>
  <si>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</si>
  <si>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</si>
  <si>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</si>
  <si>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</si>
  <si>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</si>
  <si>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</si>
  <si>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</si>
  <si>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</si>
  <si>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</si>
  <si>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</si>
  <si>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</si>
  <si>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</si>
  <si>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</si>
  <si>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</si>
  <si>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</si>
  <si>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</si>
  <si>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</si>
  <si>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</si>
  <si>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</si>
  <si>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</si>
  <si>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</si>
  <si>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</si>
  <si>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</si>
  <si>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</si>
  <si>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</si>
  <si>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</si>
  <si>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</si>
  <si>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</si>
  <si>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</si>
  <si>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</si>
  <si>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</si>
  <si>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</si>
  <si>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</si>
  <si>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</si>
  <si>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</si>
  <si>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</si>
  <si>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</si>
  <si>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</si>
  <si>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</si>
  <si>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</si>
  <si>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</si>
  <si>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</si>
  <si>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</si>
  <si>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</si>
  <si>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</si>
  <si>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</si>
  <si>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</si>
  <si>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</si>
  <si>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</si>
  <si>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</si>
  <si>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</si>
  <si>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</si>
  <si>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</si>
  <si>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</si>
  <si>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</si>
  <si>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</si>
  <si>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</si>
  <si>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</si>
  <si>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</si>
  <si>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</si>
  <si>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</si>
  <si>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</si>
  <si>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</si>
  <si>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</si>
  <si>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</si>
  <si>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</si>
  <si>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</si>
  <si>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</si>
  <si>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</si>
  <si>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</si>
  <si>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</si>
  <si>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</si>
  <si>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</si>
  <si>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</si>
  <si>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</si>
  <si>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</si>
  <si>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</si>
  <si>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</si>
  <si>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</si>
  <si>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</si>
  <si>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</si>
  <si>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</si>
  <si>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</si>
  <si>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</si>
  <si>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</si>
  <si>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</si>
  <si>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</si>
  <si>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</si>
  <si>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</si>
  <si>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</si>
  <si>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</si>
  <si>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</si>
  <si>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</si>
  <si>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</si>
  <si>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</si>
  <si>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</si>
  <si>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</si>
  <si>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</si>
  <si>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</si>
  <si>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</si>
  <si>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</si>
  <si>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</si>
  <si>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</si>
  <si>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</si>
  <si>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</si>
  <si>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</si>
  <si>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</si>
  <si>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</si>
  <si>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</si>
  <si>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</si>
  <si>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</si>
  <si>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</si>
  <si>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</si>
  <si>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</si>
  <si>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</si>
  <si>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</si>
  <si>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</si>
  <si>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</si>
  <si>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</si>
  <si>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</si>
  <si>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</si>
  <si>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</si>
  <si>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</si>
  <si>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</si>
  <si>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</si>
  <si>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</si>
  <si>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</si>
  <si>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</si>
  <si>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</si>
  <si>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</si>
  <si>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</si>
  <si>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</si>
  <si>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</si>
  <si>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</si>
  <si>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</si>
  <si>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</si>
  <si>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</si>
  <si>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</si>
  <si>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</si>
  <si>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</si>
  <si>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</si>
  <si>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</si>
  <si>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</si>
  <si>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</si>
  <si>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</si>
  <si>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</si>
  <si>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</si>
  <si>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</si>
  <si>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</si>
  <si>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</si>
  <si>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</si>
  <si>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</si>
  <si>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</si>
  <si>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</si>
  <si>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</si>
  <si>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</si>
  <si>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</si>
  <si>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</si>
  <si>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</si>
  <si>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</si>
  <si>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</si>
  <si>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</si>
  <si>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</si>
  <si>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</si>
  <si>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</si>
  <si>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</si>
  <si>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</si>
  <si>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</si>
  <si>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</si>
  <si>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</si>
  <si>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</si>
  <si>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</si>
  <si>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</si>
  <si>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</si>
  <si>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</si>
  <si>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</si>
  <si>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</si>
  <si>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</si>
  <si>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</si>
  <si>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</si>
  <si>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</si>
  <si>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</si>
  <si>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</si>
  <si>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</si>
  <si>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</si>
  <si>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</si>
  <si>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</si>
  <si>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</si>
  <si>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</si>
  <si>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</si>
  <si>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</si>
  <si>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</si>
  <si>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</si>
  <si>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</si>
  <si>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</si>
  <si>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</si>
  <si>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</si>
  <si>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</si>
  <si>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</si>
  <si>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</si>
  <si>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</si>
  <si>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</si>
  <si>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</si>
  <si>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</si>
  <si>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</si>
  <si>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</si>
  <si>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</si>
  <si>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</si>
  <si>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</si>
  <si>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</si>
  <si>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</si>
  <si>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</si>
  <si>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</si>
  <si>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</si>
  <si>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</si>
  <si>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</si>
  <si>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</si>
  <si>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</si>
  <si>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</si>
  <si>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</si>
  <si>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</si>
  <si>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</si>
  <si>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</si>
  <si>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</si>
  <si>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</si>
  <si>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</si>
  <si>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</si>
  <si>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</si>
  <si>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</si>
  <si>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</si>
  <si>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</si>
  <si>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</si>
  <si>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</si>
  <si>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</si>
  <si>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</si>
  <si>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</si>
  <si>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</si>
  <si>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</si>
  <si>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</si>
  <si>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</si>
  <si>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</si>
  <si>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</si>
  <si>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</si>
  <si>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</si>
  <si>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</si>
  <si>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</si>
  <si>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</si>
  <si>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</si>
  <si>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</si>
  <si>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</si>
  <si>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</si>
  <si>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</si>
  <si>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</si>
  <si>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</si>
  <si>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</si>
  <si>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</si>
  <si>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</si>
  <si>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</si>
  <si>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</si>
  <si>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</si>
  <si>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</si>
  <si>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</si>
  <si>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</si>
  <si>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</si>
  <si>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</si>
  <si>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</si>
  <si>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</si>
  <si>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</si>
  <si>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</si>
  <si>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</si>
  <si>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</si>
  <si>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</si>
  <si>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</si>
  <si>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</si>
  <si>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</si>
  <si>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</si>
  <si>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</si>
  <si>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</si>
  <si>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</si>
  <si>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</si>
  <si>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</si>
  <si>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</si>
  <si>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</si>
  <si>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</si>
  <si>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</si>
  <si>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</si>
  <si>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</si>
  <si>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</si>
  <si>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</si>
  <si>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</si>
  <si>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</si>
  <si>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</si>
  <si>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</si>
  <si>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</si>
  <si>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</si>
  <si>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</si>
  <si>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</si>
  <si>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</si>
  <si>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</si>
  <si>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</si>
  <si>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</si>
  <si>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</si>
  <si>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</si>
  <si>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</si>
  <si>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</si>
  <si>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</si>
  <si>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</si>
  <si>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</si>
  <si>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</si>
  <si>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</si>
  <si>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</si>
  <si>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</si>
  <si>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</si>
  <si>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</si>
  <si>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</si>
  <si>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</si>
  <si>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</si>
  <si>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</si>
  <si>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</si>
  <si>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</si>
  <si>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</si>
  <si>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</si>
  <si>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</si>
  <si>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</si>
  <si>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</si>
  <si>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</si>
  <si>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</si>
  <si>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</si>
  <si>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</si>
  <si>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</si>
  <si>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</si>
  <si>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</si>
  <si>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</si>
  <si>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</si>
  <si>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</si>
  <si>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</si>
  <si>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</si>
  <si>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</si>
  <si>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</si>
  <si>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</si>
  <si>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</si>
  <si>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</si>
  <si>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</si>
  <si>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</si>
  <si>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</si>
  <si>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</si>
  <si>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</si>
  <si>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</si>
  <si>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</si>
  <si>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</si>
  <si>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</si>
  <si>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</si>
  <si>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</si>
  <si>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</si>
  <si>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</si>
  <si>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</si>
  <si>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</si>
  <si>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</si>
  <si>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</si>
  <si>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</si>
  <si>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</si>
  <si>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</si>
  <si>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</si>
  <si>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</si>
  <si>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</si>
  <si>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</si>
  <si>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</si>
  <si>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</si>
  <si>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</si>
  <si>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</si>
  <si>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</si>
  <si>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</si>
  <si>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</si>
  <si>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</si>
  <si>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</si>
  <si>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</si>
  <si>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</si>
  <si>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</si>
  <si>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</si>
  <si>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</si>
  <si>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</si>
  <si>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</si>
  <si>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</si>
  <si>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</si>
  <si>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</si>
  <si>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</si>
  <si>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</si>
  <si>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</si>
  <si>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</si>
  <si>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</si>
  <si>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</si>
  <si>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</si>
  <si>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</si>
  <si>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</si>
  <si>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</si>
  <si>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</si>
  <si>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</si>
  <si>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</si>
  <si>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</si>
  <si>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</si>
  <si>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</si>
  <si>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</si>
  <si>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</si>
  <si>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</si>
  <si>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</si>
  <si>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</si>
  <si>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</si>
  <si>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</si>
  <si>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</si>
  <si>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</si>
  <si>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</si>
  <si>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</si>
  <si>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</si>
  <si>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</si>
  <si>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</si>
  <si>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</si>
  <si>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</si>
  <si>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</si>
  <si>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</si>
  <si>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</si>
  <si>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</si>
  <si>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</si>
  <si>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</si>
  <si>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</si>
  <si>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</si>
  <si>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</si>
  <si>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</si>
  <si>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</si>
  <si>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</si>
  <si>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</si>
  <si>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</si>
  <si>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</si>
  <si>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</si>
  <si>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</si>
  <si>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</si>
  <si>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</si>
  <si>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</si>
  <si>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</si>
  <si>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</si>
  <si>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</si>
  <si>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</si>
  <si>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</si>
  <si>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</si>
  <si>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</si>
  <si>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</si>
  <si>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</si>
  <si>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</si>
  <si>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</si>
  <si>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</si>
  <si>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</si>
  <si>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</si>
  <si>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</si>
  <si>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</si>
  <si>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</si>
  <si>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</si>
  <si>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</si>
  <si>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</si>
  <si>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</si>
  <si>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</si>
  <si>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</si>
  <si>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</si>
  <si>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</si>
  <si>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</si>
  <si>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</si>
  <si>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</si>
  <si>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</si>
  <si>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</si>
  <si>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</si>
  <si>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</si>
  <si>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</si>
  <si>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</si>
  <si>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</si>
  <si>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</si>
  <si>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</si>
  <si>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</si>
  <si>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</si>
  <si>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</si>
  <si>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</si>
  <si>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</si>
  <si>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</si>
  <si>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</si>
  <si>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</si>
  <si>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</si>
  <si>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</si>
  <si>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</si>
  <si>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</si>
  <si>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</si>
  <si>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</si>
  <si>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</si>
  <si>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</si>
  <si>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</si>
  <si>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</si>
  <si>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</si>
  <si>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</si>
  <si>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</si>
  <si>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</si>
  <si>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</si>
  <si>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</si>
  <si>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</si>
  <si>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</si>
  <si>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</si>
  <si>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</si>
  <si>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</si>
  <si>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</si>
  <si>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</si>
  <si>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</si>
  <si>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</si>
  <si>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</si>
  <si>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</si>
  <si>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</si>
  <si>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</si>
  <si>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</si>
  <si>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</si>
  <si>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</si>
  <si>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</si>
  <si>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</si>
  <si>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</si>
  <si>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</si>
  <si>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</si>
  <si>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</si>
  <si>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</si>
  <si>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</si>
  <si>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</si>
  <si>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</si>
  <si>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</si>
  <si>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</si>
  <si>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</si>
  <si>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</si>
  <si>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</si>
  <si>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</si>
  <si>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</si>
  <si>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</si>
  <si>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</si>
  <si>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</si>
  <si>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</si>
  <si>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</si>
  <si>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</si>
  <si>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</si>
  <si>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</si>
  <si>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</si>
  <si>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</si>
  <si>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</si>
  <si>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</si>
  <si>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</si>
  <si>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</si>
  <si>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</si>
  <si>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</si>
  <si>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</si>
  <si>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</si>
  <si>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</si>
  <si>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</si>
  <si>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</si>
  <si>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</si>
  <si>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</si>
  <si>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</si>
  <si>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</si>
  <si>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</si>
  <si>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</si>
  <si>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</si>
  <si>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</si>
  <si>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</si>
  <si>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</si>
  <si>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</si>
  <si>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</si>
  <si>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</si>
  <si>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</si>
  <si>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</si>
  <si>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</si>
  <si>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</si>
  <si>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</si>
  <si>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</si>
  <si>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</si>
  <si>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</si>
  <si>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</si>
  <si>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</si>
  <si>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</si>
  <si>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</si>
  <si>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</si>
  <si>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</si>
  <si>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</si>
  <si>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</si>
  <si>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</si>
  <si>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</si>
  <si>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</si>
  <si>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</si>
  <si>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</si>
  <si>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</si>
  <si>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</si>
  <si>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</si>
  <si>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</si>
  <si>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</si>
  <si>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</si>
  <si>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</si>
  <si>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</si>
  <si>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</si>
  <si>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</si>
  <si>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</si>
  <si>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</si>
  <si>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</si>
  <si>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</si>
  <si>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</si>
  <si>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</si>
  <si>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</si>
  <si>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</si>
  <si>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</si>
  <si>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</si>
  <si>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</si>
  <si>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</si>
  <si>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</si>
  <si>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</si>
  <si>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</si>
  <si>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</si>
  <si>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</si>
  <si>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</si>
  <si>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</si>
  <si>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</si>
  <si>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</si>
  <si>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</si>
  <si>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</si>
  <si>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</si>
  <si>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</si>
  <si>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</si>
  <si>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</si>
  <si>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</si>
  <si>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</si>
  <si>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</si>
  <si>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</si>
  <si>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</si>
  <si>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</si>
  <si>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</si>
  <si>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</si>
  <si>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</si>
  <si>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</si>
  <si>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</si>
  <si>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</si>
  <si>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</si>
  <si>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</si>
  <si>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</si>
  <si>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</si>
  <si>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</si>
  <si>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</si>
  <si>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</si>
  <si>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</si>
  <si>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</si>
  <si>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</si>
  <si>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</si>
  <si>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</si>
  <si>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</si>
  <si>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</si>
  <si>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</si>
  <si>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</si>
  <si>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</si>
  <si>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</si>
  <si>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</si>
  <si>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</si>
  <si>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</si>
  <si>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</si>
  <si>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</si>
  <si>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</si>
  <si>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</si>
  <si>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</si>
  <si>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</si>
  <si>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</si>
  <si>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</si>
  <si>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</si>
  <si>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</si>
  <si>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</si>
  <si>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</si>
  <si>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</si>
  <si>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</si>
  <si>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</si>
  <si>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</si>
  <si>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</si>
  <si>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</si>
  <si>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</si>
  <si>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</si>
  <si>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</si>
  <si>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</si>
  <si>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</si>
  <si>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</si>
  <si>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</si>
  <si>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</si>
  <si>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</si>
  <si>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</si>
  <si>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</si>
  <si>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</si>
  <si>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</si>
  <si>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</si>
  <si>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</si>
  <si>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</si>
  <si>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</si>
  <si>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</si>
  <si>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</si>
  <si>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</si>
  <si>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</si>
  <si>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</si>
  <si>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</si>
  <si>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</si>
  <si>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</si>
  <si>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</si>
  <si>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</si>
  <si>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</si>
  <si>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</si>
  <si>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</si>
  <si>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</si>
  <si>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</si>
  <si>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</si>
  <si>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</si>
  <si>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</si>
  <si>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</si>
  <si>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</si>
  <si>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</si>
  <si>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</si>
  <si>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</si>
  <si>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</si>
  <si>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</si>
  <si>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</si>
  <si>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</si>
  <si>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</si>
  <si>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</si>
  <si>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</si>
  <si>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</si>
  <si>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</si>
  <si>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</si>
  <si>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</si>
  <si>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</si>
  <si>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</si>
  <si>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</si>
  <si>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</si>
  <si>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</si>
  <si>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</si>
  <si>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</si>
  <si>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</si>
  <si>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</si>
  <si>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</si>
  <si>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</si>
  <si>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</si>
  <si>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</si>
  <si>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</si>
  <si>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</si>
  <si>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</si>
  <si>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</si>
  <si>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</si>
  <si>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</si>
  <si>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</si>
  <si>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</si>
  <si>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</si>
  <si>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</si>
  <si>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</si>
  <si>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</si>
  <si>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</si>
  <si>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</si>
  <si>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</si>
  <si>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</si>
  <si>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</si>
  <si>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</si>
  <si>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</si>
  <si>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</si>
  <si>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</si>
  <si>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</si>
  <si>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</si>
  <si>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</si>
  <si>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</si>
  <si>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</si>
  <si>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</si>
  <si>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</si>
  <si>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</si>
  <si>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</si>
  <si>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</si>
  <si>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</si>
  <si>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</si>
  <si>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</si>
  <si>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</si>
  <si>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</si>
  <si>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</si>
  <si>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</si>
  <si>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</si>
  <si>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</si>
  <si>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</si>
  <si>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</si>
  <si>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</si>
  <si>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</si>
  <si>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</si>
  <si>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</si>
  <si>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</si>
  <si>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</si>
  <si>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</si>
  <si>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</si>
  <si>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</si>
  <si>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</si>
  <si>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</si>
  <si>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</si>
  <si>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</si>
  <si>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</si>
  <si>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</si>
  <si>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</si>
  <si>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</si>
  <si>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</si>
  <si>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</si>
  <si>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</si>
  <si>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</si>
  <si>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</si>
  <si>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</si>
  <si>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</si>
  <si>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</si>
  <si>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</si>
  <si>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</si>
  <si>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</si>
  <si>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</si>
  <si>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</si>
  <si>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</si>
  <si>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</si>
  <si>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</si>
  <si>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</si>
  <si>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</si>
  <si>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</si>
  <si>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</si>
  <si>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</si>
  <si>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</si>
  <si>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</si>
  <si>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</si>
  <si>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</si>
  <si>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</si>
  <si>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</si>
  <si>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</si>
  <si>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</si>
  <si>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</si>
  <si>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</si>
  <si>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</si>
  <si>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</si>
  <si>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</si>
  <si>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</si>
  <si>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</si>
  <si>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</si>
  <si>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</si>
  <si>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</si>
  <si>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</si>
  <si>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</si>
  <si>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</si>
  <si>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</si>
  <si>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</si>
  <si>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</si>
  <si>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</si>
  <si>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</si>
  <si>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</si>
  <si>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</si>
  <si>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</si>
  <si>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</si>
  <si>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</si>
  <si>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</si>
  <si>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</si>
  <si>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</si>
  <si>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</si>
  <si>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</si>
  <si>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</si>
  <si>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</si>
  <si>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</si>
  <si>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</si>
  <si>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</si>
  <si>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</si>
  <si>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</si>
  <si>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</si>
  <si>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</si>
  <si>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</si>
  <si>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</si>
  <si>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</si>
  <si>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</si>
  <si>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</si>
  <si>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</si>
  <si>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</si>
  <si>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</si>
  <si>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</si>
  <si>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</si>
  <si>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</si>
  <si>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</si>
  <si>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</si>
  <si>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</si>
  <si>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</si>
  <si>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</si>
  <si>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</si>
  <si>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</si>
  <si>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</si>
  <si>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</si>
  <si>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</si>
  <si>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</si>
  <si>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</si>
  <si>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</si>
  <si>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</si>
  <si>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</si>
  <si>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</si>
  <si>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</si>
  <si>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</si>
  <si>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</si>
  <si>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</si>
  <si>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</si>
  <si>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</si>
  <si>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</si>
  <si>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</si>
  <si>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</si>
  <si>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</si>
  <si>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</si>
  <si>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</si>
  <si>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</si>
  <si>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</si>
  <si>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</si>
  <si>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</si>
  <si>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</si>
  <si>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</si>
  <si>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</si>
  <si>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</si>
  <si>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</si>
  <si>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</si>
  <si>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</si>
  <si>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</si>
  <si>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</si>
  <si>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</si>
  <si>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</si>
  <si>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</si>
  <si>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</si>
  <si>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</si>
  <si>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</si>
  <si>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</si>
  <si>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</si>
  <si>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</si>
  <si>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</si>
  <si>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</si>
  <si>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</si>
  <si>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</si>
  <si>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</si>
  <si>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</si>
  <si>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</si>
  <si>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</si>
  <si>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</si>
  <si>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</si>
  <si>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</si>
  <si>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</si>
  <si>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</si>
  <si>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</si>
  <si>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</si>
  <si>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</si>
  <si>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</si>
  <si>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</si>
  <si>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</si>
  <si>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</si>
  <si>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</si>
  <si>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</si>
  <si>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</si>
  <si>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</si>
  <si>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</si>
  <si>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</si>
  <si>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</si>
  <si>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</si>
  <si>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</si>
  <si>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</si>
  <si>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</si>
  <si>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</si>
  <si>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</si>
  <si>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</si>
  <si>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</si>
  <si>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</si>
  <si>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</si>
  <si>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</si>
  <si>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</si>
  <si>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</si>
  <si>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</si>
  <si>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</si>
  <si>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</si>
  <si>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</si>
  <si>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</si>
  <si>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</si>
  <si>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</si>
  <si>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</si>
  <si>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</si>
  <si>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</si>
  <si>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</si>
  <si>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</si>
  <si>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</si>
  <si>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</si>
  <si>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</si>
  <si>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</si>
  <si>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</si>
  <si>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</si>
  <si>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</si>
  <si>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</si>
  <si>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</si>
  <si>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</si>
  <si>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</si>
  <si>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</si>
  <si>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</si>
  <si>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</si>
  <si>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</si>
  <si>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</si>
  <si>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</si>
  <si>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</si>
  <si>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</si>
  <si>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</si>
  <si>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</si>
  <si>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</si>
  <si>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</si>
  <si>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</si>
  <si>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</si>
  <si>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</si>
  <si>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</si>
  <si>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</si>
  <si>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</si>
  <si>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</si>
  <si>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</si>
  <si>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</si>
  <si>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</si>
  <si>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</si>
  <si>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</si>
  <si>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</si>
  <si>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</si>
  <si>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</si>
  <si>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</si>
  <si>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</si>
  <si>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</si>
  <si>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</si>
  <si>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</si>
  <si>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</si>
  <si>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</si>
  <si>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</si>
  <si>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</si>
  <si>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</si>
  <si>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</si>
  <si>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</si>
  <si>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</si>
  <si>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</si>
  <si>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</si>
  <si>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</si>
  <si>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</si>
  <si>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</si>
  <si>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</si>
  <si>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</si>
  <si>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</si>
  <si>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</si>
  <si>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</si>
  <si>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</si>
  <si>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</si>
  <si>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</si>
  <si>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</si>
  <si>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</si>
  <si>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</si>
  <si>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</si>
  <si>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</si>
  <si>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</si>
  <si>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</si>
  <si>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</si>
  <si>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</si>
  <si>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</si>
  <si>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</si>
  <si>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</si>
  <si>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</si>
  <si>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</si>
  <si>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</si>
  <si>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</si>
  <si>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</si>
  <si>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</si>
  <si>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</si>
  <si>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</si>
  <si>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</si>
  <si>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</si>
  <si>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</si>
  <si>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</si>
  <si>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</si>
  <si>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</si>
  <si>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</si>
  <si>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</si>
  <si>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</si>
  <si>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</si>
  <si>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</si>
  <si>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</si>
  <si>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</si>
  <si>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</si>
  <si>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</si>
  <si>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</si>
  <si>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</si>
  <si>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</si>
  <si>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</si>
  <si>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</si>
  <si>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</si>
  <si>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</si>
  <si>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</si>
  <si>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</si>
  <si>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</si>
  <si>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</si>
  <si>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</si>
  <si>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</si>
  <si>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</si>
  <si>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</si>
  <si>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</si>
  <si>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</si>
  <si>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</si>
  <si>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</si>
  <si>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</si>
  <si>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</si>
  <si>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</si>
  <si>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</si>
  <si>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</si>
  <si>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</si>
  <si>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</si>
  <si>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</si>
  <si>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</si>
  <si>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</si>
  <si>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</si>
  <si>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</si>
  <si>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</si>
  <si>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</si>
  <si>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</si>
  <si>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</si>
  <si>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</si>
  <si>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</si>
  <si>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</si>
  <si>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</si>
  <si>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</si>
  <si>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</si>
  <si>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</si>
  <si>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</si>
  <si>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</si>
  <si>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</si>
  <si>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</si>
  <si>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</si>
  <si>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</si>
  <si>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</si>
  <si>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</si>
  <si>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</si>
  <si>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</si>
  <si>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</si>
  <si>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</si>
  <si>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</si>
  <si>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</si>
  <si>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</si>
  <si>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</si>
  <si>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</si>
  <si>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</si>
  <si>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</si>
  <si>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</si>
  <si>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</si>
  <si>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</si>
  <si>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</si>
  <si>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</si>
  <si>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</si>
  <si>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</si>
  <si>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</si>
  <si>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</si>
  <si>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</si>
  <si>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</si>
  <si>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</si>
  <si>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</si>
  <si>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</si>
  <si>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</si>
  <si>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</si>
  <si>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</si>
  <si>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</si>
  <si>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</si>
  <si>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</si>
  <si>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</si>
  <si>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</si>
  <si>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</si>
  <si>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</si>
  <si>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</si>
  <si>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</si>
  <si>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</si>
  <si>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</si>
  <si>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</si>
  <si>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</si>
  <si>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</si>
  <si>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</si>
  <si>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</si>
  <si>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</si>
  <si>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</si>
  <si>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</si>
  <si>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</si>
  <si>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</si>
  <si>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</si>
  <si>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</si>
  <si>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</si>
  <si>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</si>
  <si>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</si>
  <si>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</si>
  <si>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</si>
  <si>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</si>
  <si>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</si>
  <si>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</si>
  <si>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</si>
  <si>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</si>
  <si>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</si>
  <si>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</si>
  <si>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</si>
  <si>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</si>
  <si>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</si>
  <si>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</si>
  <si>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</si>
  <si>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</si>
  <si>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</si>
  <si>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</si>
  <si>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</si>
  <si>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</si>
  <si>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</si>
  <si>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</si>
  <si>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</si>
  <si>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</si>
  <si>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</si>
  <si>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</si>
  <si>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</si>
  <si>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</si>
  <si>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</si>
  <si>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</si>
  <si>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</si>
  <si>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</si>
  <si>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</si>
  <si>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</si>
  <si>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</si>
  <si>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</si>
  <si>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</si>
  <si>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</si>
  <si>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</si>
  <si>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</si>
  <si>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</si>
  <si>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</si>
  <si>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</si>
  <si>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</si>
  <si>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</si>
  <si>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</si>
  <si>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</si>
  <si>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</si>
  <si>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</si>
  <si>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</si>
  <si>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</si>
  <si>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</si>
  <si>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</si>
  <si>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</si>
  <si>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</si>
  <si>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</si>
  <si>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</si>
  <si>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</si>
  <si>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</si>
  <si>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</si>
  <si>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</si>
  <si>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</si>
  <si>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</si>
  <si>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</si>
  <si>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</si>
  <si>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</si>
  <si>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</si>
  <si>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</si>
  <si>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</si>
  <si>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</si>
  <si>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</si>
  <si>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</si>
  <si>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</si>
  <si>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</si>
  <si>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</si>
  <si>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</si>
  <si>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</si>
  <si>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</si>
  <si>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</si>
  <si>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</si>
  <si>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</si>
  <si>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</si>
  <si>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</si>
  <si>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</si>
  <si>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</si>
  <si>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</si>
  <si>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</si>
  <si>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</si>
  <si>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</si>
  <si>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</si>
  <si>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</si>
  <si>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</si>
  <si>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</si>
  <si>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</si>
  <si>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</si>
  <si>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</si>
  <si>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</si>
  <si>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</si>
  <si>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</si>
  <si>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</si>
  <si>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</si>
  <si>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</si>
  <si>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</si>
  <si>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</si>
  <si>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</si>
  <si>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</si>
  <si>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</si>
  <si>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</si>
  <si>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</si>
  <si>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</si>
  <si>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</si>
  <si>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</si>
  <si>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</si>
  <si>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</si>
  <si>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</si>
  <si>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</si>
  <si>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</si>
  <si>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</si>
  <si>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</si>
  <si>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</si>
  <si>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</si>
  <si>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</si>
  <si>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</si>
  <si>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</si>
  <si>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</si>
  <si>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</si>
  <si>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</si>
  <si>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</si>
  <si>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</si>
  <si>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</si>
  <si>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</si>
  <si>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</si>
  <si>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</si>
  <si>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</si>
  <si>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</si>
  <si>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</si>
  <si>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</si>
  <si>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</si>
  <si>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</si>
  <si>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</si>
  <si>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</si>
  <si>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</si>
  <si>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</si>
  <si>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</si>
  <si>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</si>
  <si>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</si>
  <si>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</si>
  <si>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</si>
  <si>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</si>
  <si>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</si>
  <si>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</si>
  <si>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</si>
  <si>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</si>
  <si>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</si>
  <si>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</si>
  <si>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</si>
  <si>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</si>
  <si>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</si>
  <si>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</si>
  <si>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</si>
  <si>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</si>
  <si>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</si>
  <si>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</si>
  <si>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</si>
  <si>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</si>
  <si>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</si>
  <si>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</si>
  <si>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</si>
  <si>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</si>
  <si>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</si>
  <si>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</si>
  <si>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</si>
  <si>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</si>
  <si>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</si>
  <si>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</si>
  <si>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</si>
  <si>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</si>
  <si>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</si>
  <si>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</si>
  <si>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</si>
  <si>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</si>
  <si>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</si>
  <si>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</si>
  <si>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</si>
  <si>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</si>
  <si>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</si>
  <si>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</si>
  <si>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</si>
  <si>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</si>
  <si>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</si>
  <si>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</si>
  <si>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</si>
  <si>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</si>
  <si>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</si>
  <si>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</si>
  <si>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</si>
  <si>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</si>
  <si>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</si>
  <si>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</si>
  <si>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</si>
  <si>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</si>
  <si>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</si>
  <si>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</si>
  <si>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</si>
  <si>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</si>
  <si>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</si>
  <si>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</si>
  <si>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</si>
  <si>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</si>
  <si>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</si>
  <si>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</si>
  <si>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</si>
  <si>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</si>
  <si>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</si>
  <si>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</si>
  <si>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</si>
  <si>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</si>
  <si>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</si>
  <si>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</si>
  <si>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</si>
  <si>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</si>
  <si>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</si>
  <si>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</si>
  <si>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</si>
  <si>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</si>
  <si>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</si>
  <si>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</si>
  <si>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</si>
  <si>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</si>
  <si>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</si>
  <si>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</si>
  <si>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</si>
  <si>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</si>
  <si>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</si>
  <si>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</si>
  <si>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</si>
  <si>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</si>
  <si>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</si>
  <si>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</si>
  <si>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</si>
  <si>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</si>
  <si>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</si>
  <si>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</si>
  <si>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</si>
  <si>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</si>
  <si>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</si>
  <si>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</si>
  <si>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</si>
  <si>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</si>
  <si>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</si>
  <si>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</si>
  <si>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</si>
  <si>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</si>
  <si>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</si>
  <si>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</si>
  <si>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</si>
  <si>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</si>
  <si>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</si>
  <si>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</si>
  <si>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</si>
  <si>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</si>
  <si>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</si>
  <si>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</si>
  <si>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</si>
  <si>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</si>
  <si>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</si>
  <si>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</si>
  <si>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</si>
  <si>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</si>
  <si>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</si>
  <si>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</si>
  <si>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</si>
  <si>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</si>
  <si>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</si>
  <si>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</si>
  <si>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</si>
  <si>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</si>
  <si>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</si>
  <si>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</si>
  <si>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</si>
  <si>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</si>
  <si>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</si>
  <si>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</si>
  <si>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</si>
  <si>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</si>
  <si>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</si>
  <si>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</si>
  <si>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</si>
  <si>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</si>
  <si>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</si>
  <si>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</si>
  <si>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</si>
  <si>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</si>
  <si>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</si>
  <si>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</si>
  <si>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</si>
  <si>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</si>
  <si>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</si>
  <si>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</si>
  <si>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</si>
  <si>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</si>
  <si>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</si>
  <si>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</si>
  <si>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</si>
  <si>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</si>
  <si>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</si>
  <si>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</si>
  <si>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</si>
  <si>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</si>
  <si>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</si>
  <si>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</si>
  <si>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</si>
  <si>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</si>
  <si>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</si>
  <si>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</si>
  <si>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</si>
  <si>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</si>
  <si>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</si>
  <si>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</si>
  <si>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</si>
  <si>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</si>
  <si>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</si>
  <si>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</si>
  <si>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</si>
  <si>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</si>
  <si>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</si>
  <si>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</si>
  <si>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</si>
  <si>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</si>
  <si>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</si>
  <si>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</si>
  <si>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</si>
  <si>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</si>
  <si>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</si>
  <si>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</si>
  <si>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</si>
  <si>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</si>
  <si>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</si>
  <si>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</si>
  <si>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</si>
  <si>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</si>
  <si>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</si>
  <si>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</si>
  <si>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</si>
  <si>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</si>
  <si>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</si>
  <si>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</si>
  <si>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</si>
  <si>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</si>
  <si>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</si>
  <si>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</si>
  <si>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</si>
  <si>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</si>
  <si>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</si>
  <si>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</si>
  <si>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</si>
  <si>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</si>
  <si>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</si>
  <si>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</si>
  <si>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</si>
  <si>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</si>
  <si>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</si>
  <si>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</si>
  <si>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</si>
  <si>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</si>
  <si>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</si>
  <si>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</si>
  <si>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</si>
  <si>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</si>
  <si>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</si>
  <si>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</si>
  <si>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</si>
  <si>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</si>
  <si>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</si>
  <si>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</si>
  <si>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</si>
  <si>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</si>
  <si>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</si>
  <si>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</si>
  <si>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</si>
  <si>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</si>
  <si>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</si>
  <si>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</si>
  <si>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</si>
  <si>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</si>
  <si>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</si>
  <si>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</si>
  <si>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</si>
  <si>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</si>
  <si>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</si>
  <si>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</si>
  <si>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</si>
  <si>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</si>
  <si>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</si>
  <si>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</si>
  <si>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</si>
  <si>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</si>
  <si>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</si>
  <si>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</si>
  <si>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</si>
  <si>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</si>
  <si>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</si>
  <si>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</si>
  <si>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</si>
  <si>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</si>
  <si>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</si>
  <si>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</si>
  <si>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</si>
  <si>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</si>
  <si>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</si>
  <si>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</si>
  <si>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</si>
  <si>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</si>
  <si>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</si>
  <si>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</si>
  <si>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</si>
  <si>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</si>
  <si>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</si>
  <si>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</si>
  <si>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</si>
  <si>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</si>
  <si>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</si>
  <si>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</si>
  <si>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</si>
  <si>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</si>
  <si>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</si>
  <si>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</si>
  <si>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</si>
  <si>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</si>
  <si>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</si>
  <si>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</si>
  <si>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</si>
  <si>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</si>
  <si>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</si>
  <si>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</si>
  <si>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</si>
  <si>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</si>
  <si>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</si>
  <si>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</si>
  <si>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</si>
  <si>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</si>
  <si>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</si>
  <si>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</si>
  <si>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</si>
  <si>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</si>
  <si>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</si>
  <si>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</si>
  <si>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</si>
  <si>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</si>
  <si>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</si>
  <si>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</si>
  <si>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</si>
  <si>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</si>
  <si>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</si>
  <si>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</si>
  <si>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</si>
  <si>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</si>
  <si>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</si>
  <si>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</si>
  <si>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</si>
  <si>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</si>
  <si>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</si>
  <si>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</si>
  <si>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</si>
  <si>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</si>
  <si>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</si>
  <si>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</si>
  <si>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</si>
  <si>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</si>
  <si>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</si>
  <si>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</si>
  <si>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</si>
  <si>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</si>
  <si>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</si>
  <si>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</si>
  <si>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</si>
  <si>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</si>
  <si>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</si>
  <si>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</si>
  <si>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</si>
  <si>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</si>
  <si>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</si>
  <si>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</si>
  <si>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</si>
  <si>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</si>
  <si>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</si>
  <si>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</si>
  <si>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</si>
  <si>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</si>
  <si>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</si>
  <si>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</si>
  <si>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</si>
  <si>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</si>
  <si>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</si>
  <si>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</si>
  <si>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</si>
  <si>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</si>
  <si>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</si>
  <si>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</si>
  <si>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</si>
  <si>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</si>
  <si>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</si>
  <si>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</si>
  <si>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</si>
  <si>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</si>
  <si>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</si>
  <si>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</si>
  <si>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</si>
  <si>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</si>
  <si>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</si>
  <si>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</si>
  <si>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</si>
  <si>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</si>
  <si>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</si>
  <si>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</si>
  <si>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</si>
  <si>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</si>
  <si>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</si>
  <si>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</si>
  <si>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</si>
  <si>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</si>
  <si>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</si>
  <si>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</si>
  <si>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</si>
  <si>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</si>
  <si>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</si>
  <si>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</si>
  <si>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</si>
  <si>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</si>
  <si>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</si>
  <si>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</si>
  <si>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</si>
  <si>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</si>
  <si>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</si>
  <si>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</si>
  <si>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</si>
  <si>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</si>
  <si>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</si>
  <si>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</si>
  <si>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</si>
  <si>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</si>
  <si>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</si>
  <si>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</si>
  <si>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</si>
  <si>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</si>
  <si>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</si>
  <si>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</si>
  <si>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</si>
  <si>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</si>
  <si>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</si>
  <si>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</si>
  <si>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</si>
  <si>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</si>
  <si>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</si>
  <si>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</si>
  <si>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</si>
  <si>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</si>
  <si>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</si>
  <si>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</si>
  <si>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</si>
  <si>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</si>
  <si>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</si>
  <si>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</si>
  <si>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</si>
  <si>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</si>
  <si>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</si>
  <si>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</si>
  <si>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</si>
  <si>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</si>
  <si>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</si>
  <si>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</si>
  <si>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</si>
  <si>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</si>
  <si>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</si>
  <si>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</si>
  <si>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</si>
  <si>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</si>
  <si>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</si>
  <si>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</si>
  <si>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</si>
  <si>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</si>
  <si>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</si>
  <si>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</si>
  <si>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</si>
  <si>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</si>
  <si>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</si>
  <si>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</si>
  <si>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</si>
  <si>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</si>
  <si>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</si>
  <si>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</si>
  <si>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</si>
  <si>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</si>
  <si>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</si>
  <si>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</si>
  <si>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</si>
  <si>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</si>
  <si>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</si>
  <si>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</si>
  <si>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</si>
  <si>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</si>
  <si>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</si>
  <si>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</si>
  <si>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</si>
  <si>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</si>
  <si>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</si>
  <si>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</si>
  <si>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</si>
  <si>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</si>
  <si>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</si>
  <si>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</si>
  <si>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</si>
  <si>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</si>
  <si>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</si>
  <si>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</si>
  <si>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</si>
  <si>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</si>
  <si>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</si>
  <si>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</si>
  <si>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</si>
  <si>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</si>
  <si>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</si>
  <si>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</si>
  <si>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</si>
  <si>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</si>
  <si>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</si>
  <si>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</si>
  <si>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</si>
  <si>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</si>
  <si>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</si>
  <si>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</si>
  <si>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</si>
  <si>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</si>
  <si>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</si>
  <si>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</si>
  <si>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</si>
  <si>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</si>
  <si>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</si>
  <si>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</si>
  <si>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</si>
  <si>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</si>
  <si>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</si>
  <si>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</si>
  <si>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</si>
  <si>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</si>
  <si>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</si>
  <si>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</si>
  <si>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</si>
  <si>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</si>
  <si>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</si>
  <si>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</si>
  <si>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</si>
  <si>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</si>
  <si>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</si>
  <si>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</si>
  <si>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</si>
  <si>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</si>
  <si>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</si>
  <si>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</si>
  <si>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</si>
  <si>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</si>
  <si>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</si>
  <si>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</si>
  <si>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</si>
  <si>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</si>
  <si>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</si>
  <si>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</si>
  <si>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</si>
  <si>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</si>
  <si>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</si>
  <si>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</si>
  <si>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</si>
  <si>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</si>
  <si>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</si>
  <si>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</si>
  <si>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</si>
  <si>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</si>
  <si>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</si>
  <si>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</si>
  <si>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</si>
  <si>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</si>
  <si>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</si>
  <si>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</si>
  <si>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</si>
  <si>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</si>
  <si>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</si>
  <si>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</si>
  <si>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</si>
  <si>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</si>
  <si>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</si>
  <si>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</si>
  <si>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</si>
  <si>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</si>
  <si>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</si>
  <si>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</si>
  <si>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</si>
  <si>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</si>
  <si>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</si>
  <si>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</si>
  <si>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</si>
  <si>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</si>
  <si>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</si>
  <si>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</si>
  <si>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</si>
  <si>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</si>
  <si>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</si>
  <si>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</si>
  <si>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</si>
  <si>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</si>
  <si>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</si>
  <si>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</si>
  <si>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</si>
  <si>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</si>
  <si>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</si>
  <si>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</si>
  <si>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</si>
  <si>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</si>
  <si>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</si>
  <si>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</si>
  <si>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</si>
  <si>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</si>
  <si>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</si>
  <si>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</si>
  <si>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</si>
  <si>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</si>
  <si>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</si>
  <si>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</si>
  <si>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</si>
  <si>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</si>
  <si>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</si>
  <si>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</si>
  <si>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</si>
  <si>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</si>
  <si>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</si>
  <si>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</si>
  <si>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</si>
  <si>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</si>
  <si>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</si>
  <si>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</si>
  <si>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</si>
  <si>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</si>
  <si>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</si>
  <si>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</si>
  <si>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</si>
  <si>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</si>
  <si>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</si>
  <si>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</si>
  <si>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</si>
  <si>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</si>
  <si>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</si>
  <si>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</si>
  <si>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</si>
  <si>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</si>
  <si>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</si>
  <si>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</si>
  <si>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</si>
  <si>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</si>
  <si>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</si>
  <si>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</si>
  <si>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</si>
  <si>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</si>
  <si>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</si>
  <si>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</si>
  <si>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</si>
  <si>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</si>
  <si>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</si>
  <si>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</si>
  <si>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</si>
  <si>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</si>
  <si>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</si>
  <si>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</si>
  <si>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</si>
  <si>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</si>
  <si>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</si>
  <si>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</si>
  <si>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</si>
  <si>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</si>
  <si>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</si>
  <si>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</si>
  <si>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</si>
  <si>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</si>
  <si>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</si>
  <si>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</si>
  <si>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</si>
  <si>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</si>
  <si>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</si>
  <si>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</si>
  <si>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</si>
  <si>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</si>
  <si>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</si>
  <si>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</si>
  <si>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</si>
  <si>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</si>
  <si>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</si>
  <si>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</si>
  <si>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</si>
  <si>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</si>
  <si>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</si>
  <si>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</si>
  <si>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</si>
  <si>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</si>
  <si>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</si>
  <si>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</si>
  <si>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</si>
  <si>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</si>
  <si>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</si>
  <si>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</si>
  <si>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</si>
  <si>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</si>
  <si>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</si>
  <si>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</si>
  <si>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</si>
  <si>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</si>
  <si>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</si>
  <si>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</si>
  <si>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</si>
  <si>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</si>
  <si>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</si>
  <si>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</si>
  <si>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</si>
  <si>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</si>
  <si>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</si>
  <si>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</si>
  <si>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</si>
  <si>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</si>
  <si>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</si>
  <si>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</si>
  <si>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</si>
  <si>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</si>
  <si>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</si>
  <si>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</si>
  <si>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</si>
  <si>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</si>
  <si>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</si>
  <si>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</si>
  <si>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</si>
  <si>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</si>
  <si>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</si>
  <si>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</si>
  <si>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</si>
  <si>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</si>
  <si>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</si>
  <si>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</si>
  <si>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</si>
  <si>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</si>
  <si>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</si>
  <si>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</si>
  <si>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</si>
  <si>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</si>
  <si>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</si>
  <si>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</si>
  <si>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</si>
  <si>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</si>
  <si>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</si>
  <si>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</si>
  <si>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</si>
  <si>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</si>
  <si>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</si>
  <si>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</si>
  <si>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</si>
  <si>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</si>
  <si>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</si>
  <si>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</si>
  <si>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</si>
  <si>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</si>
  <si>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</si>
  <si>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</si>
  <si>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</si>
  <si>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</si>
  <si>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</si>
  <si>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</si>
  <si>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</si>
  <si>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</si>
  <si>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</si>
  <si>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</si>
  <si>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</si>
  <si>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</si>
  <si>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</si>
  <si>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</si>
  <si>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</si>
  <si>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</si>
  <si>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</si>
  <si>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</si>
  <si>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</si>
  <si>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</si>
  <si>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</si>
  <si>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</si>
  <si>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</si>
  <si>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</si>
  <si>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</si>
  <si>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</si>
  <si>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</si>
  <si>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</si>
  <si>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</si>
  <si>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</si>
  <si>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</si>
  <si>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</si>
  <si>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</si>
  <si>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</si>
  <si>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</si>
  <si>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</si>
  <si>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</si>
  <si>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</si>
  <si>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</si>
  <si>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</si>
  <si>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</si>
  <si>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</si>
  <si>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</si>
  <si>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</si>
  <si>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</si>
  <si>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</si>
  <si>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</si>
  <si>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</si>
  <si>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</si>
  <si>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</si>
  <si>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</si>
  <si>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</si>
  <si>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</si>
  <si>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</si>
  <si>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</si>
  <si>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</si>
  <si>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</si>
  <si>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</si>
  <si>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</si>
  <si>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</si>
  <si>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</si>
  <si>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</si>
  <si>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</si>
  <si>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</si>
  <si>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</si>
  <si>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</si>
  <si>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</si>
  <si>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</si>
  <si>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</si>
  <si>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</si>
  <si>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</si>
  <si>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</si>
  <si>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</si>
  <si>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</si>
  <si>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</si>
  <si>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</si>
  <si>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</si>
  <si>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</si>
  <si>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</si>
  <si>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</si>
  <si>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</si>
  <si>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</si>
  <si>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</si>
  <si>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</si>
  <si>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</si>
  <si>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</si>
  <si>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</si>
  <si>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</si>
  <si>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</si>
  <si>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</si>
  <si>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</si>
  <si>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</si>
  <si>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</si>
  <si>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</si>
  <si>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</si>
  <si>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</si>
  <si>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</si>
  <si>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</si>
  <si>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</si>
  <si>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</si>
  <si>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</si>
  <si>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</si>
  <si>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</si>
  <si>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</si>
  <si>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</si>
  <si>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</si>
  <si>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</si>
  <si>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</si>
  <si>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</si>
  <si>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</si>
  <si>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</si>
  <si>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</si>
  <si>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</si>
  <si>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</si>
  <si>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</si>
  <si>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</si>
  <si>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</si>
  <si>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</si>
  <si>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</si>
  <si>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</si>
  <si>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</si>
  <si>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</si>
  <si>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</si>
  <si>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</si>
  <si>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</si>
  <si>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</si>
  <si>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</si>
  <si>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</si>
  <si>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</si>
  <si>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</si>
  <si>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</si>
  <si>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</si>
  <si>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</si>
  <si>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</si>
  <si>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</si>
  <si>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</si>
  <si>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</si>
  <si>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</si>
  <si>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</si>
  <si>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</si>
  <si>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</si>
  <si>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</si>
  <si>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</si>
  <si>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</si>
  <si>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</si>
  <si>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</si>
  <si>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</si>
  <si>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</si>
  <si>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</si>
  <si>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</si>
  <si>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</si>
  <si>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</si>
  <si>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</si>
  <si>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</si>
  <si>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</si>
  <si>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</si>
  <si>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</si>
  <si>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</si>
  <si>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</si>
  <si>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</si>
  <si>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</si>
  <si>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</si>
  <si>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</si>
  <si>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</si>
  <si>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</si>
  <si>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</si>
  <si>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</si>
  <si>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</si>
  <si>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</si>
  <si>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</si>
  <si>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</si>
  <si>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</si>
  <si>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</si>
  <si>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</si>
  <si>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</si>
  <si>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</si>
  <si>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</si>
  <si>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</si>
  <si>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</si>
  <si>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</si>
  <si>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</si>
  <si>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</si>
  <si>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</si>
  <si>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</si>
  <si>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</si>
  <si>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</si>
  <si>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</si>
  <si>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</si>
  <si>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</si>
  <si>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</si>
  <si>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</si>
  <si>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</si>
  <si>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</si>
  <si>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</si>
  <si>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</si>
  <si>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</si>
  <si>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</si>
  <si>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</si>
  <si>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</si>
  <si>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</si>
  <si>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</si>
  <si>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</si>
  <si>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</si>
  <si>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</si>
  <si>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</si>
  <si>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</si>
  <si>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</si>
  <si>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</si>
  <si>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</si>
  <si>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</si>
  <si>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</si>
  <si>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</si>
  <si>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</si>
  <si>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</si>
  <si>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</si>
  <si>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</si>
  <si>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</si>
  <si>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</si>
  <si>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</si>
  <si>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</si>
  <si>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</si>
  <si>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</si>
  <si>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</si>
  <si>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</si>
  <si>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</si>
  <si>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</si>
  <si>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</si>
  <si>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</si>
  <si>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</si>
  <si>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</si>
  <si>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</si>
  <si>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</si>
  <si>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</si>
  <si>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</si>
  <si>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</si>
  <si>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</si>
  <si>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</si>
  <si>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</si>
  <si>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</si>
  <si>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</si>
  <si>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</si>
  <si>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</si>
  <si>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</si>
  <si>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</si>
  <si>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</si>
  <si>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</si>
  <si>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</si>
  <si>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</si>
  <si>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</si>
  <si>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</si>
  <si>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</si>
  <si>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</si>
  <si>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</si>
  <si>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</si>
  <si>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</si>
  <si>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</si>
  <si>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</si>
  <si>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</si>
  <si>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</si>
  <si>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</si>
  <si>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</si>
  <si>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</si>
  <si>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</si>
  <si>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</si>
  <si>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</si>
  <si>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</si>
  <si>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</si>
  <si>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</si>
  <si>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</si>
  <si>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</si>
  <si>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</si>
  <si>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</si>
  <si>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</si>
  <si>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</si>
  <si>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</si>
  <si>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</si>
  <si>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</si>
  <si>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</si>
  <si>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</si>
  <si>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</si>
  <si>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</si>
  <si>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</si>
  <si>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</si>
  <si>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</si>
  <si>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</si>
  <si>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</si>
  <si>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</si>
  <si>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</si>
  <si>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</si>
  <si>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</si>
  <si>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</si>
  <si>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</si>
  <si>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</si>
  <si>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</si>
  <si>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</si>
  <si>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</si>
  <si>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</si>
  <si>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</si>
  <si>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</si>
  <si>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</si>
  <si>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</si>
  <si>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</si>
  <si>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</si>
  <si>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</si>
  <si>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</si>
  <si>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</si>
  <si>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</si>
  <si>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</si>
  <si>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</si>
  <si>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</si>
  <si>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</si>
  <si>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</si>
  <si>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</si>
  <si>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</si>
  <si>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</si>
  <si>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</si>
  <si>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</si>
  <si>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</si>
  <si>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</si>
  <si>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</si>
  <si>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</si>
  <si>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</si>
  <si>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</si>
  <si>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</si>
  <si>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</si>
  <si>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</si>
  <si>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</si>
  <si>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</si>
  <si>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</si>
  <si>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</si>
  <si>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</si>
  <si>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</si>
  <si>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</si>
  <si>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</si>
  <si>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</si>
  <si>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</si>
  <si>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</si>
  <si>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</si>
  <si>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</si>
  <si>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</si>
  <si>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</si>
  <si>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</si>
  <si>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</si>
  <si>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</si>
  <si>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</si>
  <si>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</si>
  <si>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</si>
  <si>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</si>
  <si>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</si>
  <si>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</si>
  <si>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</si>
  <si>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</si>
  <si>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</si>
  <si>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</si>
  <si>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</si>
  <si>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</si>
  <si>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</si>
  <si>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</si>
  <si>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</si>
  <si>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</si>
  <si>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</si>
  <si>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</si>
  <si>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</si>
  <si>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</si>
  <si>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</si>
  <si>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</si>
  <si>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</si>
  <si>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</si>
  <si>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</si>
  <si>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</si>
  <si>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</si>
  <si>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</si>
  <si>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</si>
  <si>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</si>
  <si>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</si>
  <si>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</si>
  <si>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</si>
  <si>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</si>
  <si>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</si>
  <si>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</si>
  <si>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</si>
  <si>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</si>
  <si>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</si>
  <si>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</si>
  <si>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</si>
  <si>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</si>
  <si>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</si>
  <si>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</si>
  <si>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</si>
  <si>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</si>
  <si>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</si>
  <si>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</si>
  <si>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</si>
  <si>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</si>
  <si>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</si>
  <si>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</si>
  <si>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</si>
  <si>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</si>
  <si>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</si>
  <si>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</si>
  <si>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</si>
  <si>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</si>
  <si>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</si>
  <si>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</si>
  <si>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</si>
  <si>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</si>
  <si>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</si>
  <si>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</si>
  <si>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</si>
  <si>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</si>
  <si>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</si>
  <si>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</si>
  <si>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</si>
  <si>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</si>
  <si>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</si>
  <si>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</si>
  <si>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</si>
  <si>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</si>
  <si>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</si>
  <si>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</si>
  <si>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</si>
  <si>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</si>
  <si>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</si>
  <si>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</si>
  <si>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</si>
  <si>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</si>
  <si>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</si>
  <si>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</si>
  <si>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</si>
  <si>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</si>
  <si>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</si>
  <si>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</si>
  <si>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</si>
  <si>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</si>
  <si>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</si>
  <si>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</si>
  <si>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</si>
  <si>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</si>
  <si>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</si>
  <si>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</si>
  <si>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</si>
  <si>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</si>
  <si>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</si>
  <si>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</si>
  <si>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</si>
  <si>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</si>
  <si>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</si>
  <si>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</si>
  <si>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</si>
  <si>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</si>
  <si>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</si>
  <si>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</si>
  <si>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</si>
  <si>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</si>
  <si>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</si>
  <si>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</si>
  <si>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</si>
  <si>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</si>
  <si>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</si>
  <si>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</si>
  <si>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</si>
  <si>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</si>
  <si>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</si>
  <si>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</si>
  <si>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</si>
  <si>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</si>
  <si>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</si>
  <si>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</si>
  <si>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</si>
  <si>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</si>
  <si>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</si>
  <si>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</si>
  <si>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</si>
  <si>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</si>
  <si>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</si>
  <si>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</si>
  <si>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</si>
  <si>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</si>
  <si>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</si>
  <si>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</si>
  <si>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</si>
  <si>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</si>
  <si>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</si>
  <si>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</si>
  <si>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</si>
  <si>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</si>
  <si>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</si>
  <si>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</si>
  <si>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</si>
  <si>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</si>
  <si>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</si>
  <si>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</si>
  <si>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</si>
  <si>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</si>
  <si>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</si>
  <si>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</si>
  <si>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</si>
  <si>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</si>
  <si>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</si>
  <si>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</si>
  <si>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</si>
  <si>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</si>
  <si>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</si>
  <si>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</si>
  <si>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</si>
  <si>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</si>
  <si>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</si>
  <si>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</si>
  <si>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</si>
  <si>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</si>
  <si>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</si>
  <si>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</si>
  <si>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</si>
  <si>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</si>
  <si>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</si>
  <si>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</si>
  <si>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</si>
  <si>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</si>
  <si>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</si>
  <si>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</si>
  <si>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</si>
  <si>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</si>
  <si>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</si>
  <si>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</si>
  <si>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</si>
  <si>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</si>
  <si>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</si>
  <si>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</si>
  <si>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</si>
  <si>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</si>
  <si>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</si>
  <si>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</si>
  <si>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</si>
  <si>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</si>
  <si>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</si>
  <si>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</si>
  <si>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</si>
  <si>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</si>
  <si>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</si>
  <si>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</si>
  <si>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</si>
  <si>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</si>
  <si>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</si>
  <si>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</si>
  <si>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</si>
  <si>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</si>
  <si>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</si>
  <si>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</si>
  <si>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</si>
  <si>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</si>
  <si>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</si>
  <si>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</si>
  <si>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</si>
  <si>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</si>
  <si>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</si>
  <si>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</si>
  <si>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</si>
  <si>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</si>
  <si>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</si>
  <si>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</si>
  <si>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</si>
  <si>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</si>
  <si>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</si>
  <si>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</si>
  <si>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</si>
  <si>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</si>
  <si>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</si>
  <si>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</si>
  <si>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</si>
  <si>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</si>
  <si>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</si>
  <si>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</si>
  <si>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</si>
  <si>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</si>
  <si>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</si>
  <si>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</si>
  <si>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</si>
  <si>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</si>
  <si>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</si>
  <si>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</si>
  <si>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</si>
  <si>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</si>
  <si>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</si>
  <si>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</si>
  <si>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</si>
  <si>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</si>
  <si>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</si>
  <si>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</si>
  <si>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</si>
  <si>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</si>
  <si>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</si>
  <si>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</si>
  <si>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</si>
  <si>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</si>
  <si>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</si>
  <si>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</si>
  <si>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</si>
  <si>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</si>
  <si>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</si>
  <si>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</si>
  <si>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</si>
  <si>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</si>
  <si>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</si>
  <si>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</si>
  <si>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</si>
  <si>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</si>
  <si>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</si>
  <si>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</si>
  <si>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</si>
  <si>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</si>
  <si>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</si>
  <si>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</si>
  <si>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</si>
  <si>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</si>
  <si>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</si>
  <si>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</si>
  <si>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</si>
  <si>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</si>
  <si>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</si>
  <si>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</si>
  <si>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</si>
  <si>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</si>
  <si>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</si>
  <si>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</si>
  <si>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</si>
  <si>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</si>
  <si>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</si>
  <si>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</si>
  <si>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</si>
  <si>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</si>
  <si>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</si>
  <si>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</si>
  <si>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</si>
  <si>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</si>
  <si>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</si>
  <si>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</si>
  <si>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</si>
  <si>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</si>
  <si>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</si>
  <si>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</si>
  <si>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</si>
  <si>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</si>
  <si>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</si>
  <si>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</si>
  <si>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</si>
  <si>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</si>
  <si>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</si>
  <si>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</si>
  <si>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</si>
  <si>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</si>
  <si>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</si>
  <si>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</si>
  <si>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</si>
  <si>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</si>
  <si>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</si>
  <si>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</si>
  <si>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</si>
  <si>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</si>
  <si>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</si>
  <si>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</si>
  <si>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</si>
  <si>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</si>
  <si>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</si>
  <si>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</si>
  <si>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</si>
  <si>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</si>
  <si>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</si>
  <si>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</si>
  <si>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</si>
  <si>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</si>
  <si>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</si>
  <si>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</si>
  <si>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</si>
  <si>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</si>
  <si>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</si>
  <si>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</si>
  <si>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</si>
  <si>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</si>
  <si>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</si>
  <si>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</si>
  <si>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</si>
  <si>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</si>
  <si>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</si>
  <si>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</si>
  <si>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</si>
  <si>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</si>
  <si>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</si>
  <si>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</si>
  <si>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</si>
  <si>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</si>
  <si>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</si>
  <si>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</si>
  <si>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</si>
  <si>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</si>
  <si>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</si>
  <si>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</si>
  <si>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</si>
  <si>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</si>
  <si>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</si>
  <si>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</si>
  <si>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</si>
  <si>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</si>
  <si>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</si>
  <si>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</si>
  <si>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</si>
  <si>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</si>
  <si>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</si>
  <si>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</si>
  <si>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</si>
  <si>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</si>
  <si>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</si>
  <si>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</si>
  <si>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</si>
  <si>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</si>
  <si>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</si>
  <si>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</si>
  <si>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</si>
  <si>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</si>
  <si>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</si>
  <si>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</si>
  <si>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</si>
  <si>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</si>
  <si>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</si>
  <si>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</si>
  <si>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</si>
  <si>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</si>
  <si>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</si>
  <si>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</si>
  <si>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</si>
  <si>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</si>
  <si>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</si>
  <si>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</si>
  <si>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</si>
  <si>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</si>
  <si>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</si>
  <si>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</si>
  <si>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</si>
  <si>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</si>
  <si>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</si>
  <si>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</si>
  <si>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</si>
  <si>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</si>
  <si>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</si>
  <si>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</si>
  <si>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</si>
  <si>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</si>
  <si>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</si>
  <si>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</si>
  <si>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</si>
  <si>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</si>
  <si>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</si>
  <si>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</si>
  <si>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</si>
  <si>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</si>
  <si>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</si>
  <si>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</si>
  <si>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</si>
  <si>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</si>
  <si>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</si>
  <si>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</si>
  <si>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</si>
  <si>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</si>
  <si>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</si>
  <si>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</si>
  <si>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</si>
  <si>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</si>
  <si>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</si>
  <si>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</si>
  <si>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</si>
  <si>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</si>
  <si>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</si>
  <si>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</si>
  <si>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</si>
  <si>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</si>
  <si>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</si>
  <si>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</si>
  <si>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</si>
  <si>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</si>
  <si>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</si>
  <si>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</si>
  <si>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</si>
  <si>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</si>
  <si>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</si>
  <si>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</si>
  <si>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</si>
  <si>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</si>
  <si>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</si>
  <si>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</si>
  <si>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</si>
  <si>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</si>
  <si>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</si>
  <si>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</si>
  <si>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</si>
  <si>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</si>
  <si>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</si>
  <si>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</si>
  <si>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</si>
  <si>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</si>
  <si>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</si>
  <si>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</si>
  <si>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</si>
  <si>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</si>
  <si>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</si>
  <si>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</si>
  <si>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</si>
  <si>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</si>
  <si>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</si>
  <si>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</si>
  <si>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</si>
  <si>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</si>
  <si>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</si>
  <si>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</si>
  <si>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</si>
  <si>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</si>
  <si>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</si>
  <si>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</si>
  <si>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</si>
  <si>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</si>
  <si>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</si>
  <si>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</si>
  <si>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</si>
  <si>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</si>
  <si>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</si>
  <si>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</si>
  <si>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</si>
  <si>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</si>
  <si>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</si>
  <si>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</si>
  <si>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</si>
  <si>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</si>
  <si>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</si>
  <si>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</si>
  <si>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</si>
  <si>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</si>
  <si>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</si>
  <si>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</si>
  <si>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</si>
  <si>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</si>
  <si>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</si>
  <si>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</si>
  <si>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</si>
  <si>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</si>
  <si>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</si>
  <si>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</si>
  <si>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</si>
  <si>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</si>
  <si>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</si>
  <si>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</si>
  <si>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</si>
  <si>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</si>
  <si>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</si>
  <si>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</si>
  <si>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</si>
  <si>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</si>
  <si>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</si>
  <si>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</si>
  <si>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</si>
  <si>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</si>
  <si>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</si>
  <si>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</si>
  <si>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</si>
  <si>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</si>
  <si>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</si>
  <si>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</si>
  <si>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</si>
  <si>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</si>
  <si>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</si>
  <si>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</si>
  <si>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</si>
  <si>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</si>
  <si>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</si>
  <si>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</si>
  <si>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</si>
  <si>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</si>
  <si>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</si>
  <si>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</si>
  <si>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</si>
  <si>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</si>
  <si>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</si>
  <si>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</si>
  <si>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</si>
  <si>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</si>
  <si>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</si>
  <si>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</si>
  <si>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</si>
  <si>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</si>
  <si>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</si>
  <si>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</si>
  <si>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</si>
  <si>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</si>
  <si>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</si>
  <si>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</si>
  <si>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</si>
  <si>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</si>
  <si>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</si>
  <si>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</si>
  <si>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</si>
  <si>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</si>
  <si>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</si>
  <si>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</si>
  <si>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</si>
  <si>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</si>
  <si>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</si>
  <si>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</si>
  <si>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</si>
  <si>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</si>
  <si>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</si>
  <si>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</si>
  <si>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</si>
  <si>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</si>
  <si>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</si>
  <si>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</si>
  <si>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</si>
  <si>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</si>
  <si>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</si>
  <si>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</si>
  <si>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</si>
  <si>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</si>
  <si>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</si>
  <si>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</si>
  <si>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</si>
  <si>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</si>
  <si>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</si>
  <si>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</si>
  <si>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</si>
  <si>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</si>
  <si>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</si>
  <si>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</si>
  <si>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</si>
  <si>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</si>
  <si>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</si>
  <si>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</si>
  <si>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</si>
  <si>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</si>
  <si>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</si>
  <si>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</si>
  <si>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</si>
  <si>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</si>
  <si>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</si>
  <si>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</si>
  <si>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</si>
  <si>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</si>
  <si>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</si>
  <si>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</si>
  <si>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</si>
  <si>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</si>
  <si>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</si>
  <si>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</si>
  <si>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</si>
  <si>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</si>
  <si>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</si>
  <si>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</si>
  <si>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</si>
  <si>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</si>
  <si>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</si>
  <si>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</si>
  <si>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</si>
  <si>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</si>
  <si>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</si>
  <si>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</si>
  <si>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</si>
  <si>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</si>
  <si>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</si>
  <si>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</si>
  <si>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</si>
  <si>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</si>
  <si>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</si>
  <si>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</si>
  <si>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</si>
  <si>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</si>
  <si>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</si>
  <si>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</si>
  <si>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</si>
  <si>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</si>
  <si>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</si>
  <si>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</si>
  <si>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</si>
  <si>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</si>
  <si>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</si>
  <si>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</si>
  <si>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</si>
  <si>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</si>
  <si>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</si>
  <si>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</si>
  <si>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</si>
  <si>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</si>
  <si>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</si>
  <si>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</si>
  <si>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</si>
  <si>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</si>
  <si>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</si>
  <si>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</si>
  <si>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</si>
  <si>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</si>
  <si>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</si>
  <si>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</si>
  <si>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</si>
  <si>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</si>
  <si>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</si>
  <si>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</si>
  <si>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</si>
  <si>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</si>
  <si>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</si>
  <si>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</si>
  <si>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</si>
  <si>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</si>
  <si>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</si>
  <si>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</si>
  <si>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</si>
  <si>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</si>
  <si>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</si>
  <si>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</si>
  <si>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</si>
  <si>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</si>
  <si>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</si>
  <si>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</si>
  <si>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</si>
  <si>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</si>
  <si>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</si>
  <si>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</si>
  <si>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</si>
  <si>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</si>
  <si>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</si>
  <si>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</si>
  <si>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</si>
  <si>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</si>
  <si>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</si>
  <si>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</si>
  <si>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</si>
  <si>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</si>
  <si>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</si>
  <si>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</si>
  <si>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</si>
  <si>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</si>
  <si>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</si>
  <si>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</si>
  <si>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</si>
  <si>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</si>
  <si>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</si>
  <si>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</si>
  <si>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</si>
  <si>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</si>
  <si>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</si>
  <si>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</si>
  <si>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</si>
  <si>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</si>
  <si>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</si>
  <si>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</si>
  <si>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</si>
  <si>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</si>
  <si>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</si>
  <si>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</si>
  <si>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</si>
  <si>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</si>
  <si>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</si>
  <si>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</si>
  <si>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</si>
  <si>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</si>
  <si>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</si>
  <si>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</si>
  <si>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</si>
  <si>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</si>
  <si>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</si>
  <si>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</si>
  <si>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</si>
  <si>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</si>
  <si>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</si>
  <si>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</si>
  <si>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</si>
  <si>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</si>
  <si>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</si>
  <si>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</si>
  <si>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</si>
  <si>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</si>
  <si>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</si>
  <si>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</si>
  <si>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</si>
  <si>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</si>
  <si>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</si>
  <si>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</si>
  <si>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</si>
  <si>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</si>
  <si>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</si>
  <si>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</si>
  <si>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</si>
  <si>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</si>
  <si>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</si>
  <si>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</si>
  <si>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</si>
  <si>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</si>
  <si>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</si>
  <si>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</si>
  <si>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</si>
  <si>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</si>
  <si>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</si>
  <si>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</si>
  <si>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</si>
  <si>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</si>
  <si>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</si>
  <si>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</si>
  <si>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</si>
  <si>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</si>
  <si>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</si>
  <si>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</si>
  <si>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</si>
  <si>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</si>
  <si>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</si>
  <si>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</si>
  <si>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</si>
  <si>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</si>
  <si>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</si>
  <si>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</si>
  <si>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</si>
  <si>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</si>
  <si>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</si>
  <si>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</si>
  <si>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</si>
  <si>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</si>
  <si>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</si>
  <si>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</si>
  <si>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</si>
  <si>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</si>
  <si>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</si>
  <si>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</si>
  <si>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</si>
  <si>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</si>
  <si>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</si>
  <si>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</si>
  <si>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</si>
  <si>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</si>
  <si>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</si>
  <si>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</si>
  <si>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</si>
  <si>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</si>
  <si>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</si>
  <si>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</si>
  <si>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</si>
  <si>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</si>
  <si>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</si>
  <si>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</si>
  <si>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</si>
  <si>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</si>
  <si>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</si>
  <si>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</si>
  <si>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</si>
  <si>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</si>
  <si>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</si>
  <si>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</si>
  <si>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</si>
  <si>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</si>
  <si>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</si>
  <si>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</si>
  <si>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</si>
  <si>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</si>
  <si>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</si>
  <si>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</si>
  <si>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</si>
  <si>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</si>
  <si>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</si>
  <si>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</si>
  <si>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</si>
  <si>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</si>
  <si>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</si>
  <si>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</si>
  <si>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</si>
  <si>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</si>
  <si>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</si>
  <si>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</si>
  <si>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</si>
  <si>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</si>
  <si>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</si>
  <si>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</si>
  <si>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</si>
  <si>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</si>
  <si>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</si>
  <si>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</si>
  <si>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</si>
  <si>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</si>
  <si>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</si>
  <si>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</si>
  <si>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</si>
  <si>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</si>
  <si>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</si>
  <si>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</si>
  <si>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</si>
  <si>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</si>
  <si>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</si>
  <si>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</si>
  <si>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</si>
  <si>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</si>
  <si>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</si>
  <si>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</si>
  <si>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</si>
  <si>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</si>
  <si>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</si>
  <si>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</si>
  <si>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</si>
  <si>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</si>
  <si>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</si>
  <si>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</si>
  <si>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</si>
  <si>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</si>
  <si>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</si>
  <si>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</si>
  <si>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</si>
  <si>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</si>
  <si>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</si>
  <si>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</si>
  <si>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</si>
  <si>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</si>
  <si>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</si>
  <si>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</si>
  <si>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</si>
  <si>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</si>
  <si>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</si>
  <si>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</si>
  <si>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</si>
  <si>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</si>
  <si>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</si>
  <si>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</si>
  <si>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</si>
  <si>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</si>
  <si>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</si>
  <si>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</si>
  <si>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</si>
  <si>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</si>
  <si>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</si>
  <si>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</si>
  <si>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</si>
  <si>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</si>
  <si>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</si>
  <si>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</si>
  <si>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</si>
  <si>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</si>
  <si>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</si>
  <si>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</si>
  <si>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</si>
  <si>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</si>
  <si>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</si>
  <si>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</si>
  <si>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</si>
  <si>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</si>
  <si>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</si>
  <si>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</si>
  <si>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</si>
  <si>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</si>
  <si>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</si>
  <si>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</si>
  <si>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</si>
  <si>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</si>
  <si>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</si>
  <si>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</si>
  <si>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</si>
  <si>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</si>
  <si>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</si>
  <si>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</si>
  <si>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</si>
  <si>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</si>
  <si>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</si>
  <si>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</si>
  <si>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</si>
  <si>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</si>
  <si>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</si>
  <si>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</si>
  <si>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</si>
  <si>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</si>
  <si>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</si>
  <si>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</si>
  <si>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</si>
  <si>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</si>
  <si>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</si>
  <si>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</si>
  <si>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</si>
  <si>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</si>
  <si>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</si>
  <si>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</si>
  <si>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</si>
  <si>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</si>
  <si>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</si>
  <si>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</si>
  <si>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</si>
  <si>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</si>
  <si>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</si>
  <si>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</si>
  <si>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</si>
  <si>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</si>
  <si>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</si>
  <si>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</si>
  <si>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</si>
  <si>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</si>
  <si>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</si>
  <si>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</si>
  <si>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</si>
  <si>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</si>
  <si>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</si>
  <si>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</si>
  <si>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</si>
  <si>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</si>
  <si>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</si>
  <si>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</si>
  <si>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</si>
  <si>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</si>
  <si>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</si>
  <si>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</si>
  <si>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</si>
  <si>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</si>
  <si>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</si>
  <si>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</si>
  <si>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</si>
  <si>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</si>
  <si>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</si>
  <si>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</si>
  <si>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</si>
  <si>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</si>
  <si>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</si>
  <si>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</si>
  <si>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</si>
  <si>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</si>
  <si>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</si>
  <si>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</si>
  <si>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</si>
  <si>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</si>
  <si>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</si>
  <si>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</si>
  <si>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</si>
  <si>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</si>
  <si>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</si>
  <si>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</si>
  <si>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</si>
  <si>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</si>
  <si>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</si>
  <si>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</si>
  <si>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</si>
  <si>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</si>
  <si>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</si>
  <si>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</si>
  <si>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</si>
  <si>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</si>
  <si>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</si>
  <si>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</si>
  <si>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</si>
  <si>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</si>
  <si>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</si>
  <si>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</si>
  <si>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</si>
  <si>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</si>
  <si>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</si>
  <si>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</si>
  <si>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</si>
  <si>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</si>
  <si>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</si>
  <si>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</si>
  <si>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</si>
  <si>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</si>
  <si>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</si>
  <si>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</si>
  <si>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</si>
  <si>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</si>
  <si>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</si>
  <si>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</si>
  <si>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</si>
  <si>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</si>
  <si>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</si>
  <si>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</si>
  <si>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</si>
  <si>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</si>
  <si>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</si>
  <si>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</si>
  <si>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</si>
  <si>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</si>
  <si>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</si>
  <si>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</si>
  <si>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</si>
  <si>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</si>
  <si>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</si>
  <si>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</si>
  <si>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</si>
  <si>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</si>
  <si>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</si>
  <si>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</si>
  <si>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</si>
  <si>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</si>
  <si>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</si>
  <si>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</si>
  <si>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</si>
  <si>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</si>
  <si>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</si>
  <si>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</si>
  <si>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</si>
  <si>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</si>
  <si>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</si>
  <si>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</si>
  <si>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</si>
  <si>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</si>
  <si>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</si>
  <si>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</si>
  <si>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</si>
  <si>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</si>
  <si>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</si>
  <si>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</si>
  <si>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</si>
  <si>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</si>
  <si>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</si>
  <si>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</si>
  <si>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</si>
  <si>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</si>
  <si>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</si>
  <si>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</si>
  <si>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</si>
  <si>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</si>
  <si>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</si>
  <si>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</si>
  <si>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</si>
  <si>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</si>
  <si>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</si>
  <si>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</si>
  <si>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</si>
  <si>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</si>
  <si>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</si>
  <si>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</si>
  <si>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</si>
  <si>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</si>
  <si>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</si>
  <si>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</si>
  <si>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</si>
  <si>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</si>
  <si>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</si>
  <si>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</si>
  <si>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</si>
  <si>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</si>
  <si>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</si>
  <si>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</si>
  <si>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</si>
  <si>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</si>
  <si>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</si>
  <si>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</si>
  <si>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</si>
  <si>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</si>
  <si>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</si>
  <si>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</si>
  <si>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</si>
  <si>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</si>
  <si>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</si>
  <si>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</si>
  <si>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</si>
  <si>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</si>
  <si>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</si>
  <si>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</si>
  <si>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</si>
  <si>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</si>
  <si>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</si>
  <si>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</si>
  <si>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</si>
  <si>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</si>
  <si>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</si>
  <si>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</si>
  <si>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</si>
  <si>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</si>
  <si>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</si>
  <si>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</si>
  <si>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</si>
  <si>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</si>
  <si>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</si>
  <si>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</si>
  <si>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</si>
  <si>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</si>
  <si>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</si>
  <si>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</si>
  <si>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</si>
  <si>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</si>
  <si>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</si>
  <si>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</si>
  <si>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</si>
  <si>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</si>
  <si>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</si>
  <si>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</si>
  <si>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</si>
  <si>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</si>
  <si>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</si>
  <si>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</si>
  <si>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</si>
  <si>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</si>
  <si>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</si>
  <si>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</si>
  <si>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</si>
  <si>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</si>
  <si>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</si>
  <si>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</si>
  <si>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</si>
  <si>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</si>
  <si>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</si>
  <si>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</si>
  <si>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</si>
  <si>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</si>
  <si>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</si>
  <si>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</si>
  <si>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</si>
  <si>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</si>
  <si>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</si>
  <si>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</si>
  <si>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</si>
  <si>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</si>
  <si>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</si>
  <si>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</si>
  <si>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</si>
  <si>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</si>
  <si>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</si>
  <si>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</si>
  <si>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</si>
  <si>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</si>
  <si>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</si>
  <si>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</si>
  <si>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</si>
  <si>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</si>
  <si>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</si>
  <si>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</si>
  <si>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</si>
  <si>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</si>
  <si>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</si>
  <si>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</si>
  <si>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</si>
  <si>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</si>
  <si>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</si>
  <si>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</si>
  <si>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</si>
  <si>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</si>
  <si>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</si>
  <si>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</si>
  <si>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</si>
  <si>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</si>
  <si>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</si>
  <si>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</si>
  <si>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</si>
  <si>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</si>
  <si>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</si>
  <si>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</si>
  <si>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</si>
  <si>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</si>
  <si>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</si>
  <si>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</si>
  <si>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</si>
  <si>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</si>
  <si>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</si>
  <si>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</si>
  <si>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</si>
  <si>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</si>
  <si>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</si>
  <si>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</si>
  <si>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</si>
  <si>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</si>
  <si>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</si>
  <si>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</si>
  <si>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</si>
  <si>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</si>
  <si>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</si>
  <si>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</si>
  <si>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</si>
  <si>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</si>
  <si>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</si>
  <si>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</si>
  <si>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</si>
  <si>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</si>
  <si>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</si>
  <si>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</si>
  <si>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</si>
  <si>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</si>
  <si>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</si>
  <si>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</si>
  <si>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</si>
  <si>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</si>
  <si>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</si>
  <si>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</si>
  <si>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</si>
  <si>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</si>
  <si>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</si>
  <si>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</si>
  <si>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</si>
  <si>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</si>
  <si>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</si>
  <si>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</si>
  <si>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</si>
  <si>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</si>
  <si>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</si>
  <si>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</si>
  <si>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</si>
  <si>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</si>
  <si>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</si>
  <si>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</si>
  <si>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</si>
  <si>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</si>
  <si>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</si>
  <si>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</si>
  <si>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</si>
  <si>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</si>
  <si>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</si>
  <si>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</si>
  <si>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</si>
  <si>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</si>
  <si>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</si>
  <si>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</si>
  <si>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</si>
  <si>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</si>
  <si>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</si>
  <si>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</si>
  <si>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</si>
  <si>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</si>
  <si>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</si>
  <si>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</si>
  <si>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</si>
  <si>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</si>
  <si>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</si>
  <si>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</si>
  <si>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</si>
  <si>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</si>
  <si>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</si>
  <si>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</si>
  <si>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</si>
  <si>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</si>
  <si>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</si>
  <si>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</si>
  <si>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</si>
  <si>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</si>
  <si>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</si>
  <si>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</si>
  <si>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</si>
  <si>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</si>
  <si>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</si>
  <si>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</si>
  <si>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</si>
  <si>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</si>
  <si>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</si>
  <si>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</si>
  <si>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</si>
  <si>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</si>
  <si>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</si>
  <si>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</si>
  <si>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</si>
  <si>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</si>
  <si>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</si>
  <si>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</si>
  <si>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</si>
  <si>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</si>
  <si>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</si>
  <si>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</si>
  <si>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</si>
  <si>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</si>
  <si>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</si>
  <si>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</si>
  <si>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</si>
  <si>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</si>
  <si>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</si>
  <si>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</si>
  <si>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</si>
  <si>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</si>
  <si>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</si>
  <si>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</si>
  <si>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</si>
  <si>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</si>
  <si>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</si>
  <si>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</si>
  <si>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</si>
  <si>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</si>
  <si>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</si>
  <si>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</si>
  <si>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</si>
  <si>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</si>
  <si>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</si>
  <si>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</si>
  <si>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</si>
  <si>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</si>
  <si>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</si>
  <si>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</si>
  <si>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</si>
  <si>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</si>
  <si>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</si>
  <si>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</si>
  <si>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</si>
  <si>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</si>
  <si>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</si>
  <si>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</si>
  <si>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</si>
  <si>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</si>
  <si>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</si>
  <si>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</si>
  <si>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</si>
  <si>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</si>
  <si>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</si>
  <si>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</si>
  <si>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</si>
  <si>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</si>
  <si>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</si>
  <si>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</si>
  <si>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</si>
  <si>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</si>
  <si>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</si>
  <si>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</si>
  <si>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</si>
  <si>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</si>
  <si>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</si>
  <si>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</si>
  <si>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</si>
  <si>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</si>
  <si>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</si>
  <si>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</si>
  <si>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</si>
  <si>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</si>
  <si>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</si>
  <si>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</si>
  <si>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</si>
  <si>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</si>
  <si>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</si>
  <si>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</si>
  <si>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</si>
  <si>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</si>
  <si>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</si>
  <si>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</si>
  <si>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</si>
  <si>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</si>
  <si>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</si>
  <si>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</si>
  <si>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</si>
  <si>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</si>
  <si>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</si>
  <si>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</si>
  <si>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</si>
  <si>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</si>
  <si>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</si>
  <si>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</si>
  <si>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</si>
  <si>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</si>
  <si>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</si>
  <si>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</si>
  <si>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</si>
  <si>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</si>
  <si>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</si>
  <si>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</si>
  <si>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</si>
  <si>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</si>
  <si>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</si>
  <si>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</si>
  <si>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</si>
  <si>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</si>
  <si>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</si>
  <si>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</si>
  <si>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</si>
  <si>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</si>
  <si>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</si>
  <si>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</si>
  <si>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</si>
  <si>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</si>
  <si>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</si>
  <si>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</si>
  <si>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</si>
  <si>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</si>
  <si>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</si>
  <si>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</si>
  <si>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</si>
  <si>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</si>
  <si>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</si>
  <si>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</si>
  <si>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</si>
  <si>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</si>
  <si>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</si>
  <si>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</si>
  <si>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</si>
  <si>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</si>
  <si>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</si>
  <si>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</si>
  <si>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</si>
  <si>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</si>
  <si>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</si>
  <si>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</si>
  <si>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</si>
  <si>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</si>
  <si>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</si>
  <si>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</si>
  <si>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</si>
  <si>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</si>
  <si>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</si>
  <si>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</si>
  <si>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</si>
  <si>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</si>
  <si>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</si>
  <si>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</si>
  <si>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</si>
  <si>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</si>
  <si>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</si>
  <si>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</si>
  <si>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</si>
  <si>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</si>
  <si>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</si>
  <si>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</si>
  <si>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</si>
  <si>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</si>
  <si>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</si>
  <si>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</si>
  <si>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</si>
  <si>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</si>
  <si>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</si>
  <si>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</si>
  <si>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</si>
  <si>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</si>
  <si>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</si>
  <si>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</si>
  <si>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</si>
  <si>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</si>
  <si>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</si>
  <si>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</si>
  <si>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</si>
  <si>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</si>
  <si>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</si>
  <si>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</si>
  <si>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</si>
  <si>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</si>
  <si>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</si>
  <si>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</si>
  <si>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</si>
  <si>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</si>
  <si>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</si>
  <si>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</si>
  <si>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</si>
  <si>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</si>
  <si>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</si>
  <si>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</si>
  <si>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</si>
  <si>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</si>
  <si>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</si>
  <si>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</si>
  <si>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</si>
  <si>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</si>
  <si>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</si>
  <si>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</si>
  <si>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</si>
  <si>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</si>
  <si>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</si>
  <si>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</si>
  <si>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</si>
  <si>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</si>
  <si>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</si>
  <si>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</si>
  <si>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</si>
  <si>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</si>
  <si>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</si>
  <si>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</si>
  <si>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</si>
  <si>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</si>
  <si>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</si>
  <si>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</si>
  <si>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</si>
  <si>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</si>
  <si>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</si>
  <si>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</si>
  <si>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</si>
  <si>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</si>
  <si>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</si>
  <si>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</si>
  <si>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</si>
  <si>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</si>
  <si>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</si>
  <si>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</si>
  <si>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</si>
  <si>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</si>
  <si>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</si>
  <si>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</si>
  <si>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</si>
  <si>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</si>
  <si>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</si>
  <si>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</si>
  <si>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</si>
  <si>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</si>
  <si>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</si>
  <si>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</si>
  <si>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</si>
  <si>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</si>
  <si>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</si>
  <si>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</si>
  <si>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</si>
  <si>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</si>
  <si>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</si>
  <si>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</si>
  <si>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</si>
  <si>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</si>
  <si>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</si>
  <si>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</si>
  <si>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</si>
  <si>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</si>
  <si>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</si>
  <si>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</si>
  <si>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</si>
  <si>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</si>
  <si>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</si>
  <si>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</si>
  <si>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</si>
  <si>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</si>
  <si>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</si>
  <si>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</si>
  <si>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</si>
  <si>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</si>
  <si>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</si>
  <si>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</si>
  <si>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</si>
  <si>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</si>
  <si>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</si>
  <si>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</si>
  <si>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</si>
  <si>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</si>
  <si>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</si>
  <si>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</si>
  <si>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</si>
  <si>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</si>
  <si>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</si>
  <si>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</si>
  <si>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</si>
  <si>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</si>
  <si>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</si>
  <si>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</si>
  <si>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</si>
  <si>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</si>
  <si>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</si>
  <si>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</si>
  <si>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</si>
  <si>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</si>
  <si>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</si>
  <si>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</si>
  <si>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</si>
  <si>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</si>
  <si>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</si>
  <si>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</si>
  <si>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</si>
  <si>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</si>
  <si>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</si>
  <si>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</si>
  <si>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</si>
  <si>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</si>
  <si>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</si>
  <si>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</si>
  <si>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</si>
  <si>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</si>
  <si>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</si>
  <si>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</si>
  <si>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</si>
  <si>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</si>
  <si>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</si>
  <si>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</si>
  <si>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</si>
  <si>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</si>
  <si>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</si>
  <si>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</si>
  <si>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</si>
  <si>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</si>
  <si>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</si>
  <si>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</si>
  <si>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</si>
  <si>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</si>
  <si>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</si>
  <si>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</si>
  <si>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</si>
  <si>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</si>
  <si>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</si>
  <si>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</si>
  <si>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</si>
  <si>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</si>
  <si>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</si>
  <si>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</si>
  <si>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</si>
  <si>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</si>
  <si>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</si>
  <si>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</si>
  <si>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</si>
  <si>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</si>
  <si>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</si>
  <si>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</si>
  <si>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</si>
  <si>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</si>
  <si>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</si>
  <si>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</si>
  <si>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</si>
  <si>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</si>
  <si>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</si>
  <si>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</si>
  <si>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</si>
  <si>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</si>
  <si>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</si>
  <si>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</si>
  <si>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</si>
  <si>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</si>
  <si>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</si>
  <si>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</si>
  <si>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</si>
  <si>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</si>
  <si>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</si>
  <si>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</si>
  <si>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</si>
  <si>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</si>
  <si>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</si>
  <si>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</si>
  <si>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</si>
  <si>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</si>
  <si>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</si>
  <si>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</si>
  <si>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</si>
  <si>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</si>
  <si>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</si>
  <si>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</si>
  <si>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</si>
  <si>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</si>
  <si>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</si>
  <si>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</si>
  <si>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</si>
  <si>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</si>
  <si>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</si>
  <si>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</si>
  <si>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</si>
  <si>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</si>
  <si>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</si>
  <si>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</si>
  <si>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</si>
  <si>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</si>
  <si>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</si>
  <si>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</si>
  <si>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</si>
  <si>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</si>
  <si>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</si>
  <si>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</si>
  <si>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</si>
  <si>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</si>
  <si>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</si>
  <si>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</si>
  <si>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</si>
  <si>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</si>
  <si>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</si>
  <si>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</si>
  <si>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</si>
  <si>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</si>
  <si>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</si>
  <si>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</si>
  <si>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</si>
  <si>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</si>
  <si>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</si>
  <si>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</si>
  <si>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</si>
  <si>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</si>
  <si>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</si>
  <si>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</si>
  <si>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</si>
  <si>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</si>
  <si>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</si>
  <si>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</si>
  <si>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</si>
  <si>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</si>
  <si>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</si>
  <si>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</si>
  <si>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</si>
  <si>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</si>
  <si>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</si>
  <si>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</si>
  <si>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</si>
  <si>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</si>
  <si>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</si>
  <si>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</si>
  <si>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</si>
  <si>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</si>
  <si>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</si>
  <si>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</si>
  <si>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</si>
  <si>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</si>
  <si>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</si>
  <si>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</si>
  <si>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</si>
  <si>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</si>
  <si>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</si>
  <si>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</si>
  <si>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</si>
  <si>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</si>
  <si>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</si>
  <si>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</si>
  <si>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</si>
  <si>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</si>
  <si>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</si>
  <si>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</si>
  <si>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</si>
  <si>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</si>
  <si>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</si>
  <si>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</si>
  <si>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</si>
  <si>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</si>
  <si>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</si>
  <si>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</si>
  <si>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</si>
  <si>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</si>
  <si>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</si>
  <si>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</si>
  <si>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</si>
  <si>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</si>
  <si>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</si>
  <si>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</si>
  <si>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</si>
  <si>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</si>
  <si>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</si>
  <si>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</si>
  <si>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</si>
  <si>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</si>
  <si>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</si>
  <si>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</si>
  <si>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</si>
  <si>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</si>
  <si>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</si>
  <si>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</si>
  <si>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</si>
  <si>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</si>
  <si>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</si>
  <si>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</si>
  <si>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</si>
  <si>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</si>
  <si>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</si>
  <si>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</si>
  <si>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</si>
  <si>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</si>
  <si>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</si>
  <si>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</si>
  <si>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</si>
  <si>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</si>
  <si>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</si>
  <si>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</si>
  <si>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</si>
  <si>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</si>
  <si>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</si>
  <si>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</si>
  <si>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</si>
  <si>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</si>
  <si>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</si>
  <si>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</si>
  <si>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</si>
  <si>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</si>
  <si>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</si>
  <si>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</si>
  <si>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</si>
  <si>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</si>
  <si>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</si>
  <si>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</si>
  <si>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</si>
  <si>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</si>
  <si>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</si>
  <si>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</si>
  <si>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</si>
  <si>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</si>
  <si>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</si>
  <si>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</si>
  <si>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</si>
  <si>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</si>
  <si>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</si>
  <si>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</si>
  <si>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</si>
  <si>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</si>
  <si>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</si>
  <si>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</si>
  <si>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</si>
  <si>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</si>
  <si>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</si>
  <si>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</si>
  <si>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</si>
  <si>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</si>
  <si>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</si>
  <si>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</si>
  <si>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</si>
  <si>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</si>
  <si>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</si>
  <si>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</si>
  <si>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</si>
  <si>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</si>
  <si>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</si>
  <si>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</si>
  <si>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</si>
  <si>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</si>
  <si>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</si>
  <si>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</si>
  <si>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</si>
  <si>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</si>
  <si>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</si>
  <si>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</si>
  <si>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</si>
  <si>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</si>
  <si>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</si>
  <si>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</si>
  <si>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</si>
  <si>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</si>
  <si>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</si>
  <si>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</si>
  <si>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</si>
  <si>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</si>
  <si>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</si>
  <si>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</si>
  <si>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</si>
  <si>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</si>
  <si>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</si>
  <si>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</si>
  <si>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</si>
  <si>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</si>
  <si>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</si>
  <si>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</si>
  <si>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</si>
  <si>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</si>
  <si>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</si>
  <si>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</si>
  <si>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</si>
  <si>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</si>
  <si>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</si>
  <si>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</si>
  <si>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</si>
  <si>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</si>
  <si>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</si>
  <si>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</si>
  <si>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</si>
  <si>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</si>
  <si>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</si>
  <si>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</si>
  <si>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</si>
  <si>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</si>
  <si>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</si>
  <si>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</si>
  <si>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</si>
  <si>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</si>
  <si>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</si>
  <si>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</si>
  <si>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</si>
  <si>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</si>
  <si>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</si>
  <si>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</si>
  <si>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</si>
  <si>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</si>
  <si>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</si>
  <si>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</si>
  <si>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</si>
  <si>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</si>
  <si>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</si>
  <si>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</si>
  <si>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</si>
  <si>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</si>
  <si>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</si>
  <si>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</si>
  <si>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</si>
  <si>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</si>
  <si>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</si>
  <si>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</si>
  <si>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</si>
  <si>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</si>
  <si>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</si>
  <si>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</si>
  <si>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</si>
  <si>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</si>
  <si>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</si>
  <si>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</si>
  <si>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</si>
  <si>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</si>
  <si>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</si>
  <si>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</si>
  <si>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</si>
  <si>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</si>
  <si>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</si>
  <si>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</si>
  <si>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</si>
  <si>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</si>
  <si>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</si>
  <si>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</si>
  <si>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</si>
  <si>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</si>
  <si>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</si>
  <si>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</si>
  <si>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</si>
  <si>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</si>
  <si>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</si>
  <si>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</si>
  <si>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</si>
  <si>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</si>
  <si>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</si>
  <si>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</si>
  <si>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</si>
  <si>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</si>
  <si>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</si>
  <si>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</si>
  <si>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</si>
  <si>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</si>
  <si>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</si>
  <si>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</si>
  <si>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</si>
  <si>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</si>
  <si>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</si>
  <si>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</si>
  <si>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</si>
  <si>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</si>
  <si>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</si>
  <si>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</si>
  <si>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</si>
  <si>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</si>
  <si>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</si>
  <si>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</si>
  <si>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</si>
  <si>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</si>
  <si>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</si>
  <si>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</si>
  <si>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</si>
  <si>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</si>
  <si>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</si>
  <si>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</si>
  <si>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</si>
  <si>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</si>
  <si>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</si>
  <si>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</si>
  <si>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</si>
  <si>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</si>
  <si>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</si>
  <si>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</si>
  <si>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</si>
  <si>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</si>
  <si>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</si>
  <si>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</si>
  <si>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</si>
  <si>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</si>
  <si>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</si>
  <si>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</si>
  <si>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</si>
  <si>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</si>
  <si>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</si>
  <si>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</si>
  <si>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</si>
  <si>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</si>
  <si>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</si>
  <si>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</si>
  <si>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</si>
  <si>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</si>
  <si>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</si>
  <si>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</si>
  <si>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</si>
  <si>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</si>
  <si>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</si>
  <si>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</si>
  <si>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</si>
  <si>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</si>
  <si>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</si>
  <si>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</si>
  <si>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</si>
  <si>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</si>
  <si>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</si>
  <si>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</si>
  <si>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</si>
  <si>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</si>
  <si>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</si>
  <si>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</si>
  <si>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</si>
  <si>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</si>
  <si>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</si>
  <si>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</si>
  <si>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</si>
  <si>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</si>
  <si>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</si>
  <si>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</si>
  <si>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</si>
  <si>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</si>
  <si>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</si>
  <si>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</si>
  <si>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</si>
  <si>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</si>
  <si>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</si>
  <si>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</si>
  <si>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</si>
  <si>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</si>
  <si>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</si>
  <si>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</si>
  <si>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</si>
  <si>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</si>
  <si>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</si>
  <si>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</si>
  <si>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</si>
  <si>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</si>
  <si>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</si>
  <si>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</si>
  <si>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</si>
  <si>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</si>
  <si>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</si>
  <si>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</si>
  <si>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</si>
  <si>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</si>
  <si>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</si>
  <si>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</si>
  <si>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</si>
  <si>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</si>
  <si>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</si>
  <si>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</si>
  <si>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</si>
  <si>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</si>
  <si>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</si>
  <si>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</si>
  <si>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</si>
  <si>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</si>
  <si>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</si>
  <si>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</si>
  <si>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</si>
  <si>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</si>
  <si>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</si>
  <si>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</si>
  <si>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</si>
  <si>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</si>
  <si>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</si>
  <si>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</si>
  <si>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</si>
  <si>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</si>
  <si>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</si>
  <si>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</si>
  <si>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</si>
  <si>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</si>
  <si>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</si>
  <si>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</si>
  <si>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</si>
  <si>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</si>
  <si>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</si>
  <si>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</si>
  <si>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</si>
  <si>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</si>
  <si>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</si>
  <si>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</si>
  <si>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</si>
  <si>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</si>
  <si>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</si>
  <si>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</si>
  <si>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</si>
  <si>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</si>
  <si>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</si>
  <si>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</si>
  <si>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</si>
  <si>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</si>
  <si>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</si>
  <si>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</si>
  <si>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</si>
  <si>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</si>
  <si>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</si>
  <si>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</si>
  <si>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</si>
  <si>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</si>
  <si>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</si>
  <si>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</si>
  <si>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</si>
  <si>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</si>
  <si>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</si>
  <si>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</si>
  <si>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</si>
  <si>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</si>
  <si>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</si>
  <si>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</si>
  <si>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</si>
  <si>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</si>
  <si>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</si>
  <si>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</si>
  <si>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</si>
  <si>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</si>
  <si>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</si>
  <si>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</si>
  <si>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</si>
  <si>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</si>
  <si>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</si>
  <si>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</si>
  <si>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</si>
  <si>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</si>
  <si>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</si>
  <si>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</si>
  <si>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</si>
  <si>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</si>
  <si>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</si>
  <si>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</si>
  <si>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</si>
  <si>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</si>
  <si>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</si>
  <si>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</si>
  <si>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</si>
  <si>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</si>
  <si>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</si>
  <si>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</si>
  <si>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</si>
  <si>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</si>
  <si>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</si>
  <si>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</si>
  <si>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</si>
  <si>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</si>
  <si>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</si>
  <si>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</si>
  <si>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</si>
  <si>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</si>
  <si>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</si>
  <si>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</si>
  <si>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</si>
  <si>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</si>
  <si>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</si>
  <si>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</si>
  <si>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</si>
  <si>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</si>
  <si>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</si>
  <si>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</si>
  <si>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</si>
  <si>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</si>
  <si>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</si>
  <si>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</si>
  <si>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</si>
  <si>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</si>
  <si>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</si>
  <si>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</si>
  <si>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</si>
  <si>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</si>
  <si>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</si>
  <si>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</si>
  <si>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</si>
  <si>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</si>
  <si>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</si>
  <si>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</si>
  <si>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</si>
  <si>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</si>
  <si>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</si>
  <si>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</si>
  <si>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</si>
  <si>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</si>
  <si>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</si>
  <si>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</si>
  <si>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</si>
  <si>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</si>
  <si>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</si>
  <si>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</si>
  <si>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</si>
  <si>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</si>
  <si>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</si>
  <si>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</si>
  <si>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</si>
  <si>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</si>
  <si>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</si>
  <si>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</si>
  <si>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</si>
  <si>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</si>
  <si>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</si>
  <si>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</si>
  <si>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</si>
  <si>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</si>
  <si>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</si>
  <si>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</si>
  <si>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</si>
  <si>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</si>
  <si>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</si>
  <si>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</si>
  <si>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</si>
  <si>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</si>
  <si>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</si>
  <si>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</si>
  <si>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</si>
  <si>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</si>
  <si>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</si>
  <si>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</si>
  <si>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</si>
  <si>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</si>
  <si>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</si>
  <si>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</si>
  <si>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</si>
  <si>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</si>
  <si>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</si>
  <si>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</si>
  <si>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</si>
  <si>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</si>
  <si>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</si>
  <si>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</si>
  <si>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</si>
  <si>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</si>
  <si>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</si>
  <si>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</si>
  <si>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</si>
  <si>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</si>
  <si>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</si>
  <si>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</si>
  <si>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</si>
  <si>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</si>
  <si>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</si>
  <si>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</si>
  <si>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</si>
  <si>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</si>
  <si>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</si>
  <si>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</si>
  <si>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</si>
  <si>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</si>
  <si>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</si>
  <si>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</si>
  <si>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</si>
  <si>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</si>
  <si>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</si>
  <si>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</si>
  <si>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</si>
  <si>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</si>
  <si>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</si>
  <si>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</si>
  <si>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</si>
  <si>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</si>
  <si>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</si>
  <si>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</si>
  <si>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</si>
  <si>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</si>
  <si>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</si>
  <si>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</si>
  <si>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</si>
  <si>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</si>
  <si>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</si>
  <si>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</si>
  <si>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</si>
  <si>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</si>
  <si>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</si>
  <si>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</si>
  <si>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</si>
  <si>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</si>
  <si>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</si>
  <si>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</si>
  <si>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</si>
  <si>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</si>
  <si>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</si>
  <si>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</si>
  <si>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</si>
  <si>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</si>
  <si>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</si>
  <si>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</si>
  <si>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</si>
  <si>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</si>
  <si>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</si>
  <si>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</si>
  <si>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</si>
  <si>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</si>
  <si>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</si>
  <si>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</si>
  <si>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</si>
  <si>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</si>
  <si>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</si>
  <si>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</si>
  <si>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</si>
  <si>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</si>
  <si>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</si>
  <si>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</si>
  <si>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</si>
  <si>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</si>
  <si>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</si>
  <si>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</si>
  <si>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</si>
  <si>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</si>
  <si>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</si>
  <si>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</si>
  <si>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</si>
  <si>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</si>
  <si>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</si>
  <si>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</si>
  <si>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</si>
  <si>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</si>
  <si>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</si>
  <si>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</si>
  <si>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</si>
  <si>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</si>
  <si>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</si>
  <si>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</si>
  <si>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</si>
  <si>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</si>
  <si>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</si>
  <si>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</si>
  <si>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</si>
  <si>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</si>
  <si>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</si>
  <si>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</si>
  <si>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</si>
  <si>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</si>
  <si>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</si>
  <si>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</si>
  <si>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</si>
  <si>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</si>
  <si>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</si>
  <si>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</si>
  <si>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</si>
  <si>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</si>
  <si>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</si>
  <si>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</si>
  <si>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</si>
  <si>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</si>
  <si>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</si>
  <si>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</si>
  <si>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</si>
  <si>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</si>
  <si>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</si>
  <si>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</si>
  <si>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</si>
  <si>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</si>
  <si>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</si>
  <si>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</si>
  <si>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</si>
  <si>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</si>
  <si>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</si>
  <si>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</si>
  <si>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</si>
  <si>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</si>
  <si>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</si>
  <si>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</si>
  <si>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</si>
  <si>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</si>
  <si>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</si>
  <si>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</si>
  <si>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</si>
  <si>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</si>
  <si>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</si>
  <si>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</si>
  <si>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</si>
  <si>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</si>
  <si>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</si>
  <si>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</si>
  <si>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</si>
  <si>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</si>
  <si>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</si>
  <si>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</si>
  <si>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</si>
  <si>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</si>
  <si>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</si>
  <si>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</si>
  <si>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</si>
  <si>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</si>
  <si>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</si>
  <si>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</si>
  <si>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</si>
  <si>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</si>
  <si>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</si>
  <si>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</si>
  <si>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</si>
  <si>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</si>
  <si>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</si>
  <si>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</si>
  <si>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</si>
  <si>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</si>
  <si>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</si>
  <si>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</si>
  <si>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</si>
  <si>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</si>
  <si>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</si>
  <si>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</si>
  <si>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</si>
  <si>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</si>
  <si>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</si>
  <si>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</si>
  <si>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</si>
  <si>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</si>
  <si>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</si>
  <si>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</si>
  <si>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</si>
  <si>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</si>
  <si>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</si>
  <si>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</si>
  <si>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</si>
  <si>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</si>
  <si>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</si>
  <si>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</si>
  <si>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</si>
  <si>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</si>
  <si>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</si>
  <si>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</si>
  <si>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</si>
  <si>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</si>
  <si>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</si>
  <si>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</si>
  <si>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</si>
  <si>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</si>
  <si>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</si>
  <si>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</si>
  <si>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</si>
  <si>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</si>
  <si>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</si>
  <si>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</si>
  <si>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</si>
  <si>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</si>
  <si>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</si>
  <si>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</si>
  <si>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</si>
  <si>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</si>
  <si>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</si>
  <si>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</si>
  <si>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</si>
  <si>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</si>
  <si>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</si>
  <si>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</si>
  <si>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</si>
  <si>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</si>
  <si>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</si>
  <si>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</si>
  <si>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</si>
  <si>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</si>
  <si>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</si>
  <si>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</si>
  <si>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</si>
  <si>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</si>
  <si>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</si>
  <si>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</si>
  <si>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</si>
  <si>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</si>
  <si>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</si>
  <si>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</si>
  <si>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</si>
  <si>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</si>
  <si>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</si>
  <si>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</si>
  <si>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</si>
  <si>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</si>
  <si>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</si>
  <si>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</si>
  <si>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</si>
  <si>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</si>
  <si>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</si>
  <si>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</si>
  <si>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</si>
  <si>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</si>
  <si>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</si>
  <si>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</si>
  <si>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</si>
  <si>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</si>
  <si>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</si>
  <si>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</si>
  <si>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</si>
  <si>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</si>
  <si>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</si>
  <si>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</si>
  <si>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</si>
  <si>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</si>
  <si>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</si>
  <si>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</si>
  <si>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</si>
  <si>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</si>
  <si>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</si>
  <si>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</si>
  <si>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</si>
  <si>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</si>
  <si>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</si>
  <si>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</si>
  <si>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</si>
  <si>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</si>
  <si>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</si>
  <si>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</si>
  <si>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</si>
  <si>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</si>
  <si>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</si>
  <si>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</si>
  <si>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</si>
  <si>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</si>
  <si>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</si>
  <si>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</si>
  <si>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</si>
  <si>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</si>
  <si>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</si>
  <si>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</si>
  <si>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</si>
  <si>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</si>
  <si>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</si>
  <si>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</si>
  <si>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</si>
  <si>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</si>
  <si>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</si>
  <si>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</si>
  <si>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</si>
  <si>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</si>
  <si>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</si>
  <si>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</si>
  <si>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</si>
  <si>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</si>
  <si>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</si>
  <si>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</si>
  <si>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</si>
  <si>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</si>
  <si>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</si>
  <si>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</si>
  <si>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</si>
  <si>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</si>
  <si>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</si>
  <si>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</si>
  <si>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</si>
  <si>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</si>
  <si>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</si>
  <si>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</si>
  <si>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</si>
  <si>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</si>
  <si>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</si>
  <si>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</si>
  <si>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</si>
  <si>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</si>
  <si>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</si>
  <si>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</si>
  <si>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</si>
  <si>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</si>
  <si>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</si>
  <si>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</si>
  <si>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</si>
  <si>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</si>
  <si>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</si>
  <si>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</si>
  <si>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</si>
  <si>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</si>
  <si>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</si>
  <si>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</si>
  <si>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</si>
  <si>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</si>
  <si>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</si>
  <si>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</si>
  <si>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</si>
  <si>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</si>
  <si>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</si>
  <si>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</si>
  <si>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</si>
  <si>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</si>
  <si>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</si>
  <si>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</si>
  <si>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</si>
  <si>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</si>
  <si>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</si>
  <si>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</si>
  <si>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</si>
  <si>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</si>
  <si>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</si>
  <si>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</si>
  <si>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</si>
  <si>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</si>
  <si>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</si>
  <si>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</si>
  <si>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</si>
  <si>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</si>
  <si>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</si>
  <si>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</si>
  <si>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</si>
  <si>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</si>
  <si>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</si>
  <si>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</si>
  <si>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</si>
  <si>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</si>
  <si>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</si>
  <si>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</si>
  <si>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</si>
  <si>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</si>
  <si>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</si>
  <si>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</si>
  <si>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</si>
  <si>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</si>
  <si>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</si>
  <si>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</si>
  <si>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</si>
  <si>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</si>
  <si>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</si>
  <si>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</si>
  <si>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</si>
  <si>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</si>
  <si>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</si>
  <si>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</si>
  <si>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</si>
  <si>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</si>
  <si>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</si>
  <si>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</si>
  <si>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</si>
  <si>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</si>
  <si>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</si>
  <si>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</si>
  <si>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</si>
  <si>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</si>
  <si>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</si>
  <si>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</si>
  <si>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</si>
  <si>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</si>
  <si>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</si>
  <si>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</si>
  <si>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</si>
  <si>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</si>
  <si>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</si>
  <si>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</si>
  <si>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</si>
  <si>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</si>
  <si>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</si>
  <si>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</si>
  <si>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</si>
  <si>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</si>
  <si>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</si>
  <si>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</si>
  <si>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</si>
  <si>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</si>
  <si>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</si>
  <si>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</si>
  <si>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</si>
  <si>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</si>
  <si>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</si>
  <si>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</si>
  <si>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</si>
  <si>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</si>
  <si>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</si>
  <si>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</si>
  <si>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</si>
  <si>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</si>
  <si>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</si>
  <si>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</si>
  <si>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</si>
  <si>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</si>
  <si>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</si>
  <si>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</si>
  <si>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</si>
  <si>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</si>
  <si>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</si>
  <si>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</si>
  <si>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</si>
  <si>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</si>
  <si>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</si>
  <si>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</si>
  <si>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</si>
  <si>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</si>
  <si>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</si>
  <si>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</si>
  <si>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</si>
  <si>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</si>
  <si>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</si>
  <si>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</si>
  <si>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</si>
  <si>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</si>
  <si>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</si>
  <si>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</si>
  <si>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</si>
  <si>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</si>
  <si>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</si>
  <si>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</si>
  <si>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</si>
  <si>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</si>
  <si>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</si>
  <si>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</si>
  <si>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</si>
  <si>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</si>
  <si>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</si>
  <si>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</si>
  <si>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</si>
  <si>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</si>
  <si>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</si>
  <si>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</si>
  <si>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</si>
  <si>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</si>
  <si>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</si>
  <si>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</si>
  <si>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</si>
  <si>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</si>
  <si>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</si>
  <si>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</si>
  <si>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</si>
  <si>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</si>
  <si>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</si>
  <si>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</si>
  <si>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</si>
  <si>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</si>
  <si>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</si>
  <si>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</si>
  <si>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</si>
  <si>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</si>
  <si>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</si>
  <si>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</si>
  <si>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</si>
  <si>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</si>
  <si>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</si>
  <si>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</si>
  <si>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</si>
  <si>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</si>
  <si>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</si>
  <si>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</si>
  <si>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</si>
  <si>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</si>
  <si>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</si>
  <si>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</si>
  <si>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</si>
  <si>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</si>
  <si>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</si>
  <si>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</si>
  <si>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</si>
  <si>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</si>
  <si>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</si>
  <si>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</si>
  <si>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</si>
  <si>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</si>
  <si>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</si>
  <si>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</si>
  <si>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</si>
  <si>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</si>
  <si>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</si>
  <si>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</si>
  <si>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</si>
  <si>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</si>
  <si>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</si>
  <si>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</si>
  <si>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</si>
  <si>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</si>
  <si>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</si>
  <si>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</si>
  <si>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</si>
  <si>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</si>
  <si>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</si>
  <si>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</si>
  <si>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</si>
  <si>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</si>
  <si>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</si>
  <si>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</si>
  <si>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</si>
  <si>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</si>
  <si>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</si>
  <si>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</si>
  <si>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</si>
  <si>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</si>
  <si>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</si>
  <si>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</si>
  <si>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</si>
  <si>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</si>
  <si>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</si>
  <si>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</si>
  <si>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</si>
  <si>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</si>
  <si>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</si>
  <si>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</si>
  <si>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</si>
  <si>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</si>
  <si>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</si>
  <si>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</si>
  <si>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</si>
  <si>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</si>
  <si>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</si>
  <si>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</si>
  <si>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</si>
  <si>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</si>
  <si>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</si>
  <si>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</si>
  <si>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</si>
  <si>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</si>
  <si>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</si>
  <si>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</si>
  <si>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</si>
  <si>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</si>
  <si>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</si>
  <si>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</si>
  <si>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</si>
  <si>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</si>
  <si>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</si>
  <si>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</si>
  <si>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</si>
  <si>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</si>
  <si>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</si>
  <si>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</si>
  <si>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</si>
  <si>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</si>
  <si>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</si>
  <si>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</si>
  <si>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</si>
  <si>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</si>
  <si>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</si>
  <si>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</si>
  <si>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</si>
  <si>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</si>
  <si>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</si>
  <si>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</si>
  <si>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</si>
  <si>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</si>
  <si>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</si>
  <si>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</si>
  <si>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</si>
  <si>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</si>
  <si>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</si>
  <si>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</si>
  <si>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</si>
  <si>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</si>
  <si>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</si>
  <si>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</si>
  <si>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</si>
  <si>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</si>
  <si>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</si>
  <si>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</si>
  <si>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</si>
  <si>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</si>
  <si>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</si>
  <si>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</si>
  <si>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</si>
  <si>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</si>
  <si>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</si>
  <si>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</si>
  <si>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</si>
  <si>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</si>
  <si>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</si>
  <si>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</si>
  <si>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</si>
  <si>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</si>
  <si>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</si>
  <si>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</si>
  <si>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</si>
  <si>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</si>
  <si>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</si>
  <si>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</si>
  <si>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</si>
  <si>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</si>
  <si>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</si>
  <si>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</si>
  <si>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</si>
  <si>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</si>
  <si>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</si>
  <si>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</si>
  <si>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</si>
  <si>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</si>
  <si>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</si>
  <si>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</si>
  <si>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</si>
  <si>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</si>
  <si>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</si>
  <si>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</si>
  <si>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</si>
  <si>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</si>
  <si>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</si>
  <si>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</si>
  <si>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</si>
  <si>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</si>
  <si>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</si>
  <si>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</si>
  <si>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</si>
  <si>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</si>
  <si>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</si>
  <si>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</si>
  <si>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</si>
  <si>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</si>
  <si>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</si>
  <si>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</si>
  <si>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</si>
  <si>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</si>
  <si>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</si>
  <si>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</si>
  <si>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</si>
  <si>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</si>
  <si>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</si>
  <si>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</si>
  <si>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</si>
  <si>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</si>
  <si>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</si>
  <si>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</si>
  <si>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</si>
  <si>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</si>
  <si>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</si>
  <si>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</si>
  <si>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</si>
  <si>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</si>
  <si>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</si>
  <si>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</si>
  <si>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</si>
  <si>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</si>
  <si>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</si>
  <si>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</si>
  <si>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</si>
  <si>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</si>
  <si>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</si>
  <si>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</si>
  <si>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</si>
  <si>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</si>
  <si>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</si>
  <si>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</si>
  <si>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</si>
  <si>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</si>
  <si>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</si>
  <si>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</si>
  <si>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</si>
  <si>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</si>
  <si>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</si>
  <si>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</si>
  <si>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</si>
  <si>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</si>
  <si>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</si>
  <si>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</si>
  <si>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</si>
  <si>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</si>
  <si>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</si>
  <si>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</si>
  <si>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</si>
  <si>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</si>
  <si>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</si>
  <si>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</si>
  <si>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</si>
  <si>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</si>
  <si>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</si>
  <si>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</si>
  <si>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</si>
  <si>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</si>
  <si>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</si>
  <si>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</si>
  <si>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</si>
  <si>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</si>
  <si>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</si>
  <si>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</si>
  <si>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</si>
  <si>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</si>
  <si>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</si>
  <si>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</si>
  <si>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</si>
  <si>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</si>
  <si>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</si>
  <si>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</si>
  <si>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</si>
  <si>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</si>
  <si>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</si>
  <si>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</si>
  <si>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</si>
  <si>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</si>
  <si>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</si>
  <si>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</si>
  <si>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</si>
  <si>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</si>
  <si>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</si>
  <si>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</si>
  <si>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</si>
  <si>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</si>
  <si>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</si>
  <si>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</si>
  <si>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</si>
  <si>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</si>
  <si>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</si>
  <si>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</si>
  <si>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</si>
  <si>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</si>
  <si>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</si>
  <si>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</si>
  <si>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</si>
  <si>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</si>
  <si>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</si>
  <si>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</si>
  <si>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</si>
  <si>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</si>
  <si>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</si>
  <si>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</si>
  <si>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</si>
  <si>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</si>
  <si>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</si>
  <si>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</si>
  <si>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</si>
  <si>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</si>
  <si>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</si>
  <si>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</si>
  <si>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</si>
  <si>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</si>
  <si>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</si>
  <si>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</si>
  <si>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</si>
  <si>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</si>
  <si>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</si>
  <si>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</si>
  <si>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</si>
  <si>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</si>
  <si>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</si>
  <si>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</si>
  <si>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</si>
  <si>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</si>
  <si>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</si>
  <si>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</si>
  <si>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</si>
  <si>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</si>
  <si>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</si>
  <si>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</si>
  <si>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</si>
  <si>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</si>
  <si>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</si>
  <si>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</si>
  <si>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</si>
  <si>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</si>
  <si>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</si>
  <si>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</si>
  <si>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</si>
  <si>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</si>
  <si>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</si>
  <si>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</si>
  <si>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</si>
  <si>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</si>
  <si>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</si>
  <si>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</si>
  <si>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</si>
  <si>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</si>
  <si>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</si>
  <si>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</si>
  <si>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</si>
  <si>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</si>
  <si>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</si>
  <si>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</si>
  <si>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</si>
  <si>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</si>
  <si>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</si>
  <si>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</si>
  <si>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</si>
  <si>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</si>
  <si>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</si>
  <si>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</si>
  <si>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</si>
  <si>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</si>
  <si>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</si>
  <si>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</si>
  <si>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</si>
  <si>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</si>
  <si>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</si>
  <si>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</si>
  <si>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</si>
  <si>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</si>
  <si>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</si>
  <si>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</si>
  <si>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</si>
  <si>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</si>
  <si>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</si>
  <si>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</si>
  <si>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</si>
  <si>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</si>
  <si>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</si>
  <si>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</si>
  <si>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</si>
  <si>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</si>
  <si>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</si>
  <si>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</si>
  <si>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</si>
  <si>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</si>
  <si>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</si>
  <si>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</si>
  <si>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</si>
  <si>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</si>
  <si>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</si>
  <si>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</si>
  <si>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</si>
  <si>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</si>
  <si>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</si>
  <si>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</si>
  <si>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</si>
  <si>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</si>
  <si>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</si>
  <si>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</si>
  <si>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</si>
  <si>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</si>
  <si>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</si>
  <si>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</si>
  <si>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</si>
  <si>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</si>
  <si>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</si>
  <si>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</si>
  <si>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</si>
  <si>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</si>
  <si>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</si>
  <si>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</si>
  <si>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</si>
  <si>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</si>
  <si>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</si>
  <si>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</si>
  <si>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</si>
  <si>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</si>
  <si>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</si>
  <si>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</si>
  <si>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</si>
  <si>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</si>
  <si>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</si>
  <si>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</si>
  <si>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</si>
  <si>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</si>
  <si>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</si>
  <si>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</si>
  <si>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</si>
  <si>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</si>
  <si>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</si>
  <si>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</si>
  <si>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</si>
  <si>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</si>
  <si>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</si>
  <si>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</si>
  <si>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</si>
  <si>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</si>
  <si>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</si>
  <si>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</si>
  <si>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</si>
  <si>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</si>
  <si>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</si>
  <si>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</si>
  <si>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</si>
  <si>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</si>
  <si>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</si>
  <si>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</si>
  <si>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</si>
  <si>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</si>
  <si>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</si>
  <si>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</si>
  <si>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</si>
  <si>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</si>
  <si>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</si>
  <si>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</si>
  <si>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</si>
  <si>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</si>
  <si>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</si>
  <si>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</si>
  <si>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</si>
  <si>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</si>
  <si>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</si>
  <si>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</si>
  <si>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</si>
  <si>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</si>
  <si>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</si>
  <si>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</si>
  <si>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</si>
  <si>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</si>
  <si>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</si>
  <si>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</si>
  <si>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</si>
  <si>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</si>
  <si>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</si>
  <si>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</si>
  <si>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</si>
  <si>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</si>
  <si>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</si>
  <si>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</si>
  <si>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</si>
  <si>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</si>
  <si>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</si>
  <si>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</si>
  <si>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</si>
  <si>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</si>
  <si>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</si>
  <si>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</si>
  <si>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</si>
  <si>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</si>
  <si>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</si>
  <si>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</si>
  <si>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</si>
  <si>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</si>
  <si>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</si>
  <si>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</si>
  <si>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</si>
  <si>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</si>
  <si>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</si>
  <si>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</si>
  <si>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</si>
  <si>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</si>
  <si>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</si>
  <si>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</si>
  <si>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</si>
  <si>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</si>
  <si>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</si>
  <si>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</si>
  <si>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</si>
  <si>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</si>
  <si>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</si>
  <si>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</si>
  <si>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</si>
  <si>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</si>
  <si>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</si>
  <si>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</si>
  <si>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</si>
  <si>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</si>
  <si>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</si>
  <si>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</si>
  <si>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</si>
  <si>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</si>
  <si>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</si>
  <si>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</si>
  <si>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</si>
  <si>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</si>
  <si>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</si>
  <si>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</si>
  <si>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</si>
  <si>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</si>
  <si>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</si>
  <si>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</si>
  <si>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</si>
  <si>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</si>
  <si>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</si>
  <si>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</si>
  <si>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</si>
  <si>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</si>
  <si>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</si>
  <si>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</si>
  <si>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</si>
  <si>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</si>
  <si>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</si>
  <si>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</si>
  <si>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</si>
  <si>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</si>
  <si>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</si>
  <si>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</si>
  <si>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</si>
  <si>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</si>
  <si>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</si>
  <si>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</si>
  <si>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</si>
  <si>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</si>
  <si>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</si>
  <si>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</si>
  <si>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</si>
  <si>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</si>
  <si>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</si>
  <si>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</si>
  <si>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</si>
  <si>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</si>
  <si>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</si>
  <si>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</si>
  <si>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</si>
  <si>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</si>
  <si>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</si>
  <si>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</si>
  <si>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</si>
  <si>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</si>
  <si>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</si>
  <si>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</si>
  <si>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</si>
  <si>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</si>
  <si>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</si>
  <si>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</si>
  <si>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</si>
  <si>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</si>
  <si>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</si>
  <si>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</si>
  <si>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</si>
  <si>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</si>
  <si>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</si>
  <si>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</si>
  <si>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</si>
  <si>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</si>
  <si>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</si>
  <si>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</si>
  <si>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</si>
  <si>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</si>
  <si>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</si>
  <si>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</si>
  <si>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</si>
  <si>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</si>
  <si>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</si>
  <si>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</si>
  <si>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</si>
  <si>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</si>
  <si>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</si>
  <si>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</si>
  <si>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</si>
  <si>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</si>
  <si>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</si>
  <si>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</si>
  <si>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</si>
  <si>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</si>
  <si>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</si>
  <si>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</si>
  <si>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</si>
  <si>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</si>
  <si>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</si>
  <si>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</si>
  <si>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</si>
  <si>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</si>
  <si>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</si>
  <si>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</si>
  <si>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</si>
  <si>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</si>
  <si>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</si>
  <si>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</si>
  <si>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</si>
  <si>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</si>
  <si>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</si>
  <si>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</si>
  <si>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</si>
  <si>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</si>
  <si>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</si>
  <si>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</si>
  <si>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</si>
  <si>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</si>
  <si>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</si>
  <si>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</si>
  <si>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</si>
  <si>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</si>
  <si>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</si>
  <si>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</si>
  <si>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</si>
  <si>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</si>
  <si>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</si>
  <si>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</si>
  <si>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</si>
  <si>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</si>
  <si>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</si>
  <si>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</si>
  <si>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</si>
  <si>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</si>
  <si>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</si>
  <si>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</si>
  <si>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</si>
  <si>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</si>
  <si>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</si>
  <si>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</si>
  <si>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</si>
  <si>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</si>
  <si>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</si>
  <si>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</si>
  <si>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</si>
  <si>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</si>
  <si>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</si>
  <si>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</si>
  <si>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</si>
  <si>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</si>
  <si>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</si>
  <si>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</si>
  <si>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</si>
  <si>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</si>
  <si>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</si>
  <si>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</si>
  <si>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</si>
  <si>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</si>
  <si>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</si>
  <si>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</si>
  <si>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</si>
  <si>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</si>
  <si>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</si>
  <si>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</si>
  <si>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</si>
  <si>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</si>
  <si>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</si>
  <si>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</si>
  <si>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</si>
  <si>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</si>
  <si>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</si>
  <si>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</si>
  <si>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</si>
  <si>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</si>
  <si>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</si>
  <si>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</si>
  <si>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</si>
  <si>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</si>
  <si>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</si>
  <si>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</si>
  <si>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</si>
  <si>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</si>
  <si>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</si>
  <si>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</si>
  <si>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</si>
  <si>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</si>
  <si>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</si>
  <si>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</si>
  <si>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</si>
  <si>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</si>
  <si>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</si>
  <si>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</si>
  <si>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</si>
  <si>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</si>
  <si>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</si>
  <si>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</si>
  <si>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</si>
  <si>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</si>
  <si>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</si>
  <si>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</si>
  <si>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</si>
  <si>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</si>
  <si>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</si>
  <si>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</si>
  <si>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</si>
  <si>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</si>
  <si>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</si>
  <si>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</si>
  <si>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</si>
  <si>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</si>
  <si>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</si>
  <si>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</si>
  <si>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</si>
  <si>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</si>
  <si>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</si>
  <si>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</si>
  <si>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</si>
  <si>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</si>
  <si>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</si>
  <si>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</si>
  <si>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</si>
  <si>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</si>
  <si>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</si>
  <si>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</si>
  <si>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</si>
  <si>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</si>
  <si>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</si>
  <si>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</si>
  <si>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</si>
  <si>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</si>
  <si>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</si>
  <si>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</si>
  <si>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</si>
  <si>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</si>
  <si>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</si>
  <si>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</si>
  <si>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</si>
  <si>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</si>
  <si>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</si>
  <si>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</si>
  <si>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</si>
  <si>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</si>
  <si>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</si>
  <si>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</si>
  <si>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</si>
  <si>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</si>
  <si>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</si>
  <si>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</si>
  <si>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</si>
  <si>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</si>
  <si>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</si>
  <si>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</si>
  <si>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</si>
  <si>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</si>
  <si>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</si>
  <si>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</si>
  <si>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</si>
  <si>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</si>
  <si>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</si>
  <si>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</si>
  <si>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</si>
  <si>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</si>
  <si>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</si>
  <si>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</si>
  <si>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</si>
  <si>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</si>
  <si>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</si>
  <si>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</si>
  <si>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</si>
  <si>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</si>
  <si>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</si>
  <si>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</si>
  <si>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</si>
  <si>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</si>
  <si>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</si>
  <si>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</si>
  <si>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</si>
  <si>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</si>
  <si>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</si>
  <si>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</si>
  <si>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</si>
  <si>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</si>
  <si>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</si>
  <si>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</si>
  <si>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</si>
  <si>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</si>
  <si>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</si>
  <si>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</si>
  <si>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</si>
  <si>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</si>
  <si>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</si>
  <si>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</si>
  <si>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</si>
  <si>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</si>
  <si>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</si>
  <si>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</si>
  <si>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</si>
  <si>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</si>
  <si>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</si>
  <si>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</si>
  <si>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</si>
  <si>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</si>
  <si>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</si>
  <si>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</si>
  <si>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</si>
  <si>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</si>
  <si>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</si>
  <si>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</si>
  <si>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</si>
  <si>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</si>
  <si>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</si>
  <si>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</si>
  <si>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</si>
  <si>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</si>
  <si>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</si>
  <si>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</si>
  <si>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</si>
  <si>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</si>
  <si>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</si>
  <si>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</si>
  <si>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</si>
  <si>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</si>
  <si>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</si>
  <si>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</si>
  <si>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</si>
  <si>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</si>
  <si>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</si>
  <si>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</si>
  <si>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</si>
  <si>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</si>
  <si>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</si>
  <si>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</si>
  <si>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</si>
  <si>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</si>
  <si>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</si>
  <si>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</si>
  <si>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</si>
  <si>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</si>
  <si>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</si>
  <si>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</si>
  <si>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</si>
  <si>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</si>
  <si>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</si>
  <si>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</si>
  <si>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</si>
  <si>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</si>
  <si>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</si>
  <si>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</si>
  <si>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</si>
  <si>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</si>
  <si>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</si>
  <si>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</si>
  <si>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</si>
  <si>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</si>
  <si>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</si>
  <si>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</si>
  <si>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</si>
  <si>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</si>
  <si>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</si>
  <si>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</si>
  <si>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</si>
  <si>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</si>
  <si>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</si>
  <si>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</si>
  <si>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</si>
  <si>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</si>
  <si>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</si>
  <si>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</si>
  <si>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</si>
  <si>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</si>
  <si>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</si>
  <si>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</si>
  <si>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</si>
  <si>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</si>
  <si>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</si>
  <si>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</si>
  <si>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</si>
  <si>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</si>
  <si>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</si>
  <si>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</si>
  <si>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</si>
  <si>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</si>
  <si>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</si>
  <si>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</si>
  <si>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</si>
  <si>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</si>
  <si>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</si>
  <si>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</si>
  <si>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</si>
  <si>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</si>
  <si>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</si>
  <si>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</si>
  <si>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</si>
  <si>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</si>
  <si>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</si>
  <si>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</si>
  <si>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</si>
  <si>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</si>
  <si>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</si>
  <si>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</si>
  <si>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</si>
  <si>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</si>
  <si>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</si>
  <si>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</si>
  <si>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</si>
  <si>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</si>
  <si>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</si>
  <si>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</si>
  <si>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</si>
  <si>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</si>
  <si>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</si>
  <si>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</si>
  <si>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</si>
  <si>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</si>
  <si>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</si>
  <si>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</si>
  <si>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</si>
  <si>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</si>
  <si>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</si>
  <si>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</si>
  <si>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</si>
  <si>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</si>
  <si>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</si>
  <si>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</si>
  <si>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</si>
  <si>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</si>
  <si>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</si>
  <si>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</si>
  <si>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</si>
  <si>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</si>
  <si>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</si>
  <si>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</si>
  <si>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</si>
  <si>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</si>
  <si>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</si>
  <si>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</si>
  <si>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</si>
  <si>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</si>
  <si>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</si>
  <si>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</si>
  <si>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</si>
  <si>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</si>
  <si>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</si>
  <si>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</si>
  <si>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</si>
  <si>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</si>
  <si>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</si>
  <si>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</si>
  <si>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</si>
  <si>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</si>
  <si>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</si>
  <si>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</si>
  <si>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</si>
  <si>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</si>
  <si>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</si>
  <si>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</si>
  <si>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</si>
  <si>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</si>
  <si>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</si>
  <si>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</si>
  <si>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</si>
  <si>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</si>
  <si>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</si>
  <si>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</si>
  <si>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</si>
  <si>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</si>
  <si>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</si>
  <si>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</si>
  <si>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</si>
  <si>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</si>
  <si>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</si>
  <si>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</si>
  <si>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</si>
  <si>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</si>
  <si>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</si>
  <si>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</si>
  <si>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</si>
  <si>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</si>
  <si>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</si>
  <si>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</si>
  <si>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</si>
  <si>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</si>
  <si>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</si>
  <si>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</si>
  <si>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</si>
  <si>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</si>
  <si>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</si>
  <si>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</si>
  <si>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</si>
  <si>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</si>
  <si>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</si>
  <si>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</si>
  <si>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</si>
  <si>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</si>
  <si>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</si>
  <si>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</si>
  <si>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</si>
  <si>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</si>
  <si>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</si>
  <si>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</si>
  <si>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</si>
  <si>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</si>
  <si>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</si>
  <si>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</si>
  <si>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</si>
  <si>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</si>
  <si>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</si>
  <si>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</si>
  <si>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</si>
  <si>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</si>
  <si>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</si>
  <si>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</si>
  <si>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</si>
  <si>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</si>
  <si>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</si>
  <si>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</si>
  <si>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</si>
  <si>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</si>
  <si>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</si>
  <si>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</si>
  <si>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</si>
  <si>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</si>
  <si>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</si>
  <si>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</si>
  <si>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</si>
  <si>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</si>
  <si>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</si>
  <si>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</si>
  <si>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</si>
  <si>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</si>
  <si>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</si>
  <si>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</si>
  <si>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</si>
  <si>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</si>
  <si>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</si>
  <si>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</si>
  <si>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</si>
  <si>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</si>
  <si>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</si>
  <si>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</si>
  <si>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</si>
  <si>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</si>
  <si>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</si>
  <si>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</si>
  <si>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</si>
  <si>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</si>
  <si>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</si>
  <si>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</si>
  <si>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</si>
  <si>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</si>
  <si>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</si>
  <si>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</si>
  <si>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</si>
  <si>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</si>
  <si>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</si>
  <si>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</si>
  <si>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</si>
  <si>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</si>
  <si>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</si>
  <si>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</si>
  <si>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</si>
  <si>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</si>
  <si>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</si>
  <si>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</si>
  <si>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</si>
  <si>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</si>
  <si>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</si>
  <si>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</si>
  <si>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</si>
  <si>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</si>
  <si>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</si>
  <si>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</si>
  <si>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</si>
  <si>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</si>
  <si>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</si>
  <si>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</si>
  <si>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</si>
  <si>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</si>
  <si>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</si>
  <si>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</si>
  <si>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</si>
  <si>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</si>
  <si>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</si>
  <si>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</si>
  <si>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</si>
  <si>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</si>
  <si>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</si>
  <si>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</si>
  <si>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</si>
  <si>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</si>
  <si>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</si>
  <si>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</si>
  <si>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</si>
  <si>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</si>
  <si>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</si>
  <si>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</si>
  <si>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</si>
  <si>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</si>
  <si>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</si>
  <si>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</si>
  <si>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</si>
  <si>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</si>
  <si>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</si>
  <si>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</si>
  <si>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</si>
  <si>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</si>
  <si>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</si>
  <si>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</si>
  <si>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</si>
  <si>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</si>
  <si>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</si>
  <si>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</si>
  <si>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</si>
  <si>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</si>
  <si>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</si>
  <si>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</si>
  <si>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</si>
  <si>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</si>
  <si>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</si>
  <si>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</si>
  <si>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</si>
  <si>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</si>
  <si>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</si>
  <si>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</si>
  <si>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</si>
  <si>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</si>
  <si>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</si>
  <si>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</si>
  <si>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</si>
  <si>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</si>
  <si>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</si>
  <si>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</si>
  <si>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</si>
  <si>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</si>
  <si>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</si>
  <si>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</si>
  <si>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</si>
  <si>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</si>
  <si>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</si>
  <si>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</si>
  <si>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</si>
  <si>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</si>
  <si>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</si>
  <si>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</si>
  <si>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</si>
  <si>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</si>
  <si>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</si>
  <si>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</si>
  <si>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</si>
  <si>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</si>
  <si>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</si>
  <si>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</si>
  <si>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</si>
  <si>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</si>
  <si>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</si>
  <si>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</si>
  <si>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</si>
  <si>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</si>
  <si>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</si>
  <si>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</si>
  <si>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</si>
  <si>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</si>
  <si>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</si>
  <si>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</si>
  <si>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</si>
  <si>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</si>
  <si>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</si>
  <si>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</si>
  <si>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</si>
  <si>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</si>
  <si>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</si>
  <si>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</si>
  <si>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</si>
  <si>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</si>
  <si>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</si>
  <si>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</si>
  <si>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</si>
  <si>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</si>
  <si>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</si>
  <si>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</si>
  <si>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</si>
  <si>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</si>
  <si>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</si>
  <si>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</si>
  <si>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</si>
  <si>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</si>
  <si>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</si>
  <si>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</si>
  <si>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</si>
  <si>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</si>
  <si>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</si>
  <si>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</si>
  <si>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</si>
  <si>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</si>
  <si>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</si>
  <si>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</si>
  <si>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</si>
  <si>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</si>
  <si>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</si>
  <si>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</si>
  <si>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</si>
  <si>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</si>
  <si>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</si>
  <si>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</si>
  <si>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</si>
  <si>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</si>
  <si>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</si>
  <si>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</si>
  <si>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</si>
  <si>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</si>
  <si>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</si>
  <si>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</si>
  <si>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</si>
  <si>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</si>
  <si>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</si>
  <si>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</si>
  <si>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</si>
  <si>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</si>
  <si>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</si>
  <si>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</si>
  <si>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</si>
  <si>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</si>
  <si>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</si>
  <si>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</si>
  <si>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</si>
  <si>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</si>
  <si>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</si>
  <si>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</si>
  <si>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</si>
  <si>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</si>
  <si>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</si>
  <si>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</si>
  <si>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</si>
  <si>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</si>
  <si>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</si>
  <si>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</si>
  <si>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</si>
  <si>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</si>
  <si>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</si>
  <si>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</si>
  <si>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</si>
  <si>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</si>
  <si>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</si>
  <si>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</si>
  <si>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</si>
  <si>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</si>
  <si>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</si>
  <si>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</si>
  <si>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</si>
  <si>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</si>
  <si>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</si>
  <si>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</si>
  <si>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</si>
  <si>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</si>
  <si>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</si>
  <si>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</si>
  <si>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</si>
  <si>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</si>
  <si>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</si>
  <si>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</si>
  <si>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</si>
  <si>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</si>
  <si>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</si>
  <si>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</si>
  <si>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</si>
  <si>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</si>
  <si>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</si>
  <si>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</si>
  <si>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</si>
  <si>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</si>
  <si>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</si>
  <si>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</si>
  <si>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</si>
  <si>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</si>
  <si>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</si>
  <si>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</si>
  <si>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</si>
  <si>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</si>
  <si>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</si>
  <si>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</si>
  <si>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</si>
  <si>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</si>
  <si>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</si>
  <si>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</si>
  <si>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</si>
  <si>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</si>
  <si>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</si>
  <si>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</si>
  <si>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</si>
  <si>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</si>
  <si>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</si>
  <si>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</si>
  <si>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</si>
  <si>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</si>
  <si>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</si>
  <si>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</si>
  <si>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</si>
  <si>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</si>
  <si>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</si>
  <si>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</si>
  <si>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</si>
  <si>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</si>
  <si>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</si>
  <si>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</si>
  <si>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</si>
  <si>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</si>
  <si>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</si>
  <si>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</si>
  <si>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</si>
  <si>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</si>
  <si>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</si>
  <si>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</si>
  <si>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</si>
  <si>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</si>
  <si>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</si>
  <si>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</si>
  <si>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</si>
  <si>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</si>
  <si>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</si>
  <si>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</si>
  <si>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</si>
  <si>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</si>
  <si>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</si>
  <si>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</si>
  <si>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</si>
  <si>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</si>
  <si>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</si>
  <si>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</si>
  <si>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</si>
  <si>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</si>
  <si>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</si>
  <si>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</si>
  <si>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</si>
  <si>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</si>
  <si>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</si>
  <si>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</si>
  <si>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</si>
  <si>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</si>
  <si>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</si>
  <si>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</si>
  <si>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</si>
  <si>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</si>
  <si>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</si>
  <si>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</si>
  <si>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</si>
  <si>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</si>
  <si>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</si>
  <si>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</si>
  <si>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</si>
  <si>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</si>
  <si>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</si>
  <si>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</si>
  <si>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</si>
  <si>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</si>
  <si>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</si>
  <si>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</si>
  <si>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</si>
  <si>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</si>
  <si>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</si>
  <si>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</si>
  <si>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</si>
  <si>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</si>
  <si>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</si>
  <si>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</si>
  <si>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</si>
  <si>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</si>
  <si>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</si>
  <si>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</si>
  <si>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</si>
  <si>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</si>
  <si>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</si>
  <si>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</si>
  <si>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</si>
  <si>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</si>
  <si>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</si>
  <si>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</si>
  <si>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</si>
  <si>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</si>
  <si>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</si>
  <si>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</si>
  <si>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</si>
  <si>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</si>
  <si>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</si>
  <si>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</si>
  <si>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</si>
  <si>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</si>
  <si>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</si>
  <si>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</si>
  <si>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</si>
  <si>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</si>
  <si>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</si>
  <si>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</si>
  <si>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</si>
  <si>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</si>
  <si>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</si>
  <si>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</si>
  <si>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</si>
  <si>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</si>
  <si>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</si>
  <si>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</si>
  <si>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</si>
  <si>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</si>
  <si>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</si>
  <si>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</si>
  <si>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</si>
  <si>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</si>
  <si>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</si>
  <si>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</si>
  <si>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</si>
  <si>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</si>
  <si>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</si>
  <si>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</si>
  <si>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</si>
  <si>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</si>
  <si>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</si>
  <si>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</si>
  <si>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</si>
  <si>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</si>
  <si>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</si>
  <si>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</si>
  <si>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</si>
  <si>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</si>
  <si>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</si>
  <si>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</si>
  <si>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</si>
  <si>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</si>
  <si>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</si>
  <si>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</si>
  <si>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</si>
  <si>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</si>
  <si>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</si>
  <si>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</si>
  <si>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</si>
  <si>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</si>
  <si>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</si>
  <si>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</si>
  <si>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</si>
  <si>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</si>
  <si>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</si>
  <si>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</si>
  <si>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</si>
  <si>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</si>
  <si>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</si>
  <si>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</si>
  <si>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</si>
  <si>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</si>
  <si>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</si>
  <si>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</si>
  <si>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</si>
  <si>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</si>
  <si>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</si>
  <si>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</si>
  <si>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</si>
  <si>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</si>
  <si>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</si>
  <si>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</si>
  <si>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</si>
  <si>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</si>
  <si>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</si>
  <si>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</si>
  <si>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</si>
  <si>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</si>
  <si>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</si>
  <si>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</si>
  <si>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</si>
  <si>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</si>
  <si>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</si>
  <si>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</si>
  <si>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</si>
  <si>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</si>
  <si>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</si>
  <si>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</si>
  <si>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</si>
  <si>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</si>
  <si>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</si>
  <si>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</si>
  <si>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</si>
  <si>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</si>
  <si>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</si>
  <si>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</si>
  <si>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</si>
  <si>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</si>
  <si>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</si>
  <si>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</si>
  <si>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</si>
  <si>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</si>
  <si>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</si>
  <si>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</si>
  <si>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</si>
  <si>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</si>
  <si>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</si>
  <si>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</si>
  <si>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</si>
  <si>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</si>
  <si>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</si>
  <si>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</si>
  <si>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</si>
  <si>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</si>
  <si>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</si>
  <si>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</si>
  <si>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</si>
  <si>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</si>
  <si>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</si>
  <si>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</si>
  <si>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</si>
  <si>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</si>
  <si>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</si>
  <si>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</si>
  <si>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</si>
  <si>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</si>
  <si>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</si>
  <si>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</si>
  <si>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</si>
  <si>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</si>
  <si>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</si>
  <si>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</si>
  <si>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</si>
  <si>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</si>
  <si>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</si>
  <si>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</si>
  <si>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</si>
  <si>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</si>
  <si>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</si>
  <si>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</si>
  <si>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</si>
  <si>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</si>
  <si>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</si>
  <si>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</si>
  <si>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</si>
  <si>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</si>
  <si>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</si>
  <si>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</si>
  <si>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</si>
  <si>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</si>
  <si>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</si>
  <si>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</si>
  <si>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</si>
  <si>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</si>
  <si>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</si>
  <si>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</si>
  <si>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</si>
  <si>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</si>
  <si>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</si>
  <si>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</si>
  <si>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</si>
  <si>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</si>
  <si>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</si>
  <si>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</si>
  <si>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</si>
  <si>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</si>
  <si>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</si>
  <si>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</si>
  <si>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</si>
  <si>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</si>
  <si>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</si>
  <si>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</si>
  <si>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</si>
  <si>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</si>
  <si>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</si>
  <si>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</si>
  <si>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</si>
  <si>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</si>
  <si>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</si>
  <si>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</si>
  <si>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</si>
  <si>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</si>
  <si>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</si>
  <si>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</si>
  <si>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</si>
  <si>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</si>
  <si>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</si>
  <si>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</si>
  <si>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</si>
  <si>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</si>
  <si>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</si>
  <si>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</si>
  <si>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</si>
  <si>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</si>
  <si>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</si>
  <si>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</si>
  <si>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</si>
  <si>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</si>
  <si>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</si>
  <si>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</si>
  <si>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</si>
  <si>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</si>
  <si>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</si>
  <si>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</si>
  <si>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</si>
  <si>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</si>
  <si>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</si>
  <si>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</si>
  <si>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</si>
  <si>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</si>
  <si>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</si>
  <si>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</si>
  <si>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</si>
  <si>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</si>
  <si>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</si>
  <si>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</si>
  <si>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</si>
  <si>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</si>
  <si>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</si>
  <si>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</si>
  <si>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</si>
  <si>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</si>
  <si>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</si>
  <si>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</si>
  <si>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</si>
  <si>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</si>
  <si>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</si>
  <si>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</si>
  <si>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</si>
  <si>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</si>
  <si>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</si>
  <si>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</si>
  <si>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</si>
  <si>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</si>
  <si>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</si>
  <si>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</si>
  <si>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</si>
  <si>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</si>
  <si>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</si>
  <si>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</si>
  <si>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</si>
  <si>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</si>
  <si>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</si>
  <si>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</si>
  <si>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</si>
  <si>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</si>
  <si>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</si>
  <si>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</si>
  <si>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</si>
  <si>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</si>
  <si>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</si>
  <si>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</si>
  <si>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</si>
  <si>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</si>
  <si>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</si>
  <si>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</si>
  <si>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</si>
  <si>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</si>
  <si>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</si>
  <si>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</si>
  <si>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</si>
  <si>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</si>
  <si>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</si>
  <si>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</si>
  <si>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</si>
  <si>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</si>
  <si>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</si>
  <si>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</si>
  <si>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</si>
  <si>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</si>
  <si>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</si>
  <si>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</si>
  <si>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</si>
  <si>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</si>
  <si>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</si>
  <si>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</si>
  <si>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</si>
  <si>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</si>
  <si>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</si>
  <si>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</si>
  <si>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</si>
  <si>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</si>
  <si>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</si>
  <si>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</si>
  <si>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</si>
  <si>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</si>
  <si>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</si>
  <si>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</si>
  <si>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</si>
  <si>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</si>
  <si>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</si>
  <si>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</si>
  <si>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</si>
  <si>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</si>
  <si>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</si>
  <si>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</si>
  <si>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</si>
  <si>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</si>
  <si>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</si>
  <si>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</si>
  <si>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</si>
  <si>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</si>
  <si>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</si>
  <si>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</si>
  <si>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</si>
  <si>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</si>
  <si>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</si>
  <si>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</si>
  <si>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</si>
  <si>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</si>
  <si>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</si>
  <si>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</si>
  <si>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</si>
  <si>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</si>
  <si>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</si>
  <si>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</si>
  <si>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</si>
  <si>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</si>
  <si>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</si>
  <si>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</si>
  <si>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</si>
  <si>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</si>
  <si>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</si>
  <si>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</si>
  <si>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</si>
  <si>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</si>
  <si>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</si>
  <si>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</si>
  <si>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</si>
  <si>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</si>
  <si>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</si>
  <si>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</si>
  <si>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</si>
  <si>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</si>
  <si>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</si>
  <si>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</si>
  <si>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</si>
  <si>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</si>
  <si>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</si>
  <si>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</si>
  <si>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</si>
  <si>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</si>
  <si>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</si>
  <si>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</si>
  <si>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</si>
  <si>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</si>
  <si>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</si>
  <si>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</si>
  <si>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</si>
  <si>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</si>
  <si>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</si>
  <si>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</si>
  <si>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</si>
  <si>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</si>
  <si>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</si>
  <si>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</si>
  <si>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</si>
  <si>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</si>
  <si>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</si>
  <si>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</si>
  <si>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</si>
  <si>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</si>
  <si>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</si>
  <si>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</si>
  <si>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</si>
  <si>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</si>
  <si>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</si>
  <si>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</si>
  <si>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</si>
  <si>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</si>
  <si>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</si>
  <si>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</si>
  <si>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</si>
  <si>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</si>
  <si>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</si>
  <si>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</si>
  <si>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</si>
  <si>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</si>
  <si>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</si>
  <si>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</si>
  <si>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</si>
  <si>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</si>
  <si>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</si>
  <si>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</si>
  <si>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</si>
  <si>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</si>
  <si>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</si>
  <si>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</si>
  <si>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</si>
  <si>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</si>
  <si>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</si>
  <si>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</si>
  <si>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</si>
  <si>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</si>
  <si>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</si>
  <si>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</si>
  <si>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</si>
  <si>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</si>
  <si>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</si>
  <si>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</si>
  <si>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</si>
  <si>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</si>
  <si>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</si>
  <si>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</si>
  <si>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</si>
  <si>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</si>
  <si>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</si>
  <si>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</si>
  <si>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</si>
  <si>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</si>
  <si>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</si>
  <si>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</si>
  <si>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</si>
  <si>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</si>
  <si>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</si>
  <si>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</si>
  <si>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</si>
  <si>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</si>
  <si>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</si>
  <si>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</si>
  <si>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</si>
  <si>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</si>
  <si>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</si>
  <si>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</si>
  <si>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</si>
  <si>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</si>
  <si>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</si>
  <si>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</si>
  <si>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</si>
  <si>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</si>
  <si>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</si>
  <si>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</si>
  <si>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</si>
  <si>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</si>
  <si>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</si>
  <si>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</si>
  <si>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</si>
  <si>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</si>
  <si>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</si>
  <si>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</si>
  <si>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</si>
  <si>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</si>
  <si>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</si>
  <si>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</si>
  <si>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</si>
  <si>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</si>
  <si>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</si>
  <si>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</si>
  <si>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</si>
  <si>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</si>
  <si>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</si>
  <si>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</si>
  <si>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</si>
  <si>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</si>
  <si>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</si>
  <si>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</si>
  <si>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</si>
  <si>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</si>
  <si>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</si>
  <si>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</si>
  <si>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</si>
  <si>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</si>
  <si>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</si>
  <si>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</si>
  <si>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</si>
  <si>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</si>
  <si>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</si>
  <si>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</si>
  <si>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</si>
  <si>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</si>
  <si>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</si>
  <si>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</si>
  <si>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</si>
  <si>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</si>
  <si>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</si>
  <si>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</si>
  <si>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</si>
  <si>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</si>
  <si>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</si>
  <si>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</si>
  <si>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</si>
  <si>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</si>
  <si>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</si>
  <si>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</si>
  <si>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</si>
  <si>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</si>
  <si>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</si>
  <si>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</si>
  <si>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</si>
  <si>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</si>
  <si>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</si>
  <si>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</si>
  <si>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</si>
  <si>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</si>
  <si>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</si>
  <si>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</si>
  <si>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</si>
  <si>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</si>
  <si>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</si>
  <si>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</si>
  <si>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</si>
  <si>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</si>
  <si>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</si>
  <si>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</si>
  <si>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</si>
  <si>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</si>
  <si>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</si>
  <si>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</si>
  <si>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</si>
  <si>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</si>
  <si>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</si>
  <si>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</si>
  <si>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</si>
  <si>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</si>
  <si>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</si>
  <si>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</si>
  <si>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</si>
  <si>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</si>
  <si>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</si>
  <si>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</si>
  <si>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</si>
  <si>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</si>
  <si>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</si>
  <si>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</si>
  <si>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</si>
  <si>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</si>
  <si>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</si>
  <si>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</si>
  <si>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</si>
  <si>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</si>
  <si>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</si>
  <si>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</si>
  <si>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</si>
  <si>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</si>
  <si>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</si>
  <si>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</si>
  <si>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</si>
  <si>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</si>
  <si>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</si>
  <si>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</si>
  <si>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</si>
  <si>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</si>
  <si>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</si>
  <si>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</si>
  <si>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</si>
  <si>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</si>
  <si>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</si>
  <si>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</si>
  <si>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</si>
  <si>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</si>
  <si>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</si>
  <si>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</si>
  <si>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</si>
  <si>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</si>
  <si>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</si>
  <si>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</si>
  <si>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</si>
  <si>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</si>
  <si>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</si>
  <si>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</si>
  <si>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</si>
  <si>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</si>
  <si>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</si>
  <si>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</si>
  <si>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</si>
  <si>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</si>
  <si>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</si>
  <si>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</si>
  <si>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</si>
  <si>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</si>
  <si>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</si>
  <si>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</si>
  <si>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</si>
  <si>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</si>
  <si>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</si>
  <si>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</si>
  <si>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</si>
  <si>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</si>
  <si>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</si>
  <si>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</si>
  <si>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</si>
  <si>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</si>
  <si>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</si>
  <si>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</si>
  <si>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</si>
  <si>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</si>
  <si>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</si>
  <si>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</si>
  <si>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</si>
  <si>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</si>
  <si>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</si>
  <si>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</si>
  <si>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</si>
  <si>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</si>
  <si>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</si>
  <si>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</si>
  <si>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</si>
  <si>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</si>
  <si>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</si>
  <si>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</si>
  <si>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</si>
  <si>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</si>
  <si>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</si>
  <si>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</si>
  <si>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</si>
  <si>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</si>
  <si>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</si>
  <si>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</si>
  <si>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</si>
  <si>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</si>
  <si>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</si>
  <si>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</si>
  <si>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</si>
  <si>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</si>
  <si>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</si>
  <si>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</si>
  <si>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</si>
  <si>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</si>
  <si>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</si>
  <si>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</si>
  <si>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</si>
  <si>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</si>
  <si>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</si>
  <si>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</si>
  <si>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</si>
  <si>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</si>
  <si>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</si>
  <si>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</si>
  <si>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</si>
  <si>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</si>
  <si>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</si>
  <si>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</si>
  <si>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</si>
  <si>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</si>
  <si>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</si>
  <si>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</si>
  <si>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</si>
  <si>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</si>
  <si>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</si>
  <si>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</si>
  <si>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</si>
  <si>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</si>
  <si>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</si>
  <si>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</si>
  <si>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</si>
  <si>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</si>
  <si>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</si>
  <si>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</si>
  <si>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</si>
  <si>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</si>
  <si>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</si>
  <si>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</si>
  <si>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</si>
  <si>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</si>
  <si>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</si>
  <si>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</si>
  <si>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</si>
  <si>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</si>
  <si>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</si>
  <si>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</si>
  <si>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</si>
  <si>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</si>
  <si>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</si>
  <si>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</si>
  <si>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</si>
  <si>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</si>
  <si>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</si>
  <si>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</si>
  <si>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</si>
  <si>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</si>
  <si>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</si>
  <si>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</si>
  <si>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</si>
  <si>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</si>
  <si>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</si>
  <si>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</si>
  <si>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</si>
  <si>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</si>
  <si>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</si>
  <si>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</si>
  <si>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</si>
  <si>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</si>
  <si>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</si>
  <si>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</si>
  <si>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</si>
  <si>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</si>
  <si>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</si>
  <si>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</si>
  <si>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</si>
  <si>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</si>
  <si>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</si>
  <si>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</si>
  <si>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</si>
  <si>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</si>
  <si>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</si>
  <si>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</si>
  <si>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</si>
  <si>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</si>
  <si>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</si>
  <si>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</si>
  <si>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</si>
  <si>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</si>
  <si>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</si>
  <si>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</si>
  <si>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</si>
  <si>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</si>
  <si>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</si>
  <si>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</si>
  <si>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</si>
  <si>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</si>
  <si>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</si>
  <si>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</si>
  <si>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</si>
  <si>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</si>
  <si>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</si>
  <si>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</si>
  <si>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</si>
  <si>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</si>
  <si>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</si>
  <si>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</si>
  <si>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</si>
  <si>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</si>
  <si>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</si>
  <si>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</si>
  <si>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</si>
  <si>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</si>
  <si>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</si>
  <si>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</si>
  <si>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</si>
  <si>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</si>
  <si>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</si>
  <si>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</si>
  <si>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</si>
  <si>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</si>
  <si>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</si>
  <si>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</si>
  <si>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</si>
  <si>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</si>
  <si>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</si>
  <si>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</si>
  <si>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</si>
  <si>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</si>
  <si>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</si>
  <si>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</si>
  <si>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</si>
  <si>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</si>
  <si>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</si>
  <si>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</si>
  <si>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</si>
  <si>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</si>
  <si>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</si>
  <si>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</si>
  <si>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</si>
  <si>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</si>
  <si>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</si>
  <si>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</si>
  <si>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</si>
  <si>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</si>
  <si>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</si>
  <si>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</si>
  <si>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</si>
  <si>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</si>
  <si>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</si>
  <si>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</si>
  <si>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</si>
  <si>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</si>
  <si>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</si>
  <si>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</si>
  <si>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</si>
  <si>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</si>
  <si>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</si>
  <si>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</si>
  <si>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</si>
  <si>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</si>
  <si>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</si>
  <si>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</si>
  <si>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</si>
  <si>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</si>
  <si>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</si>
  <si>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</si>
  <si>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</si>
  <si>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</si>
  <si>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</si>
  <si>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</si>
  <si>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</si>
  <si>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</si>
  <si>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</si>
  <si>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</si>
  <si>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</si>
  <si>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</si>
  <si>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</si>
  <si>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</si>
  <si>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</si>
  <si>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</si>
  <si>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</si>
  <si>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</si>
  <si>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</si>
  <si>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</si>
  <si>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</si>
  <si>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</si>
  <si>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</si>
  <si>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</si>
  <si>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</si>
  <si>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</si>
  <si>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</si>
  <si>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</si>
  <si>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</si>
  <si>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</si>
  <si>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</si>
  <si>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</si>
  <si>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</si>
  <si>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</si>
  <si>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</si>
  <si>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</si>
  <si>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</si>
  <si>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</si>
  <si>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</si>
  <si>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</si>
  <si>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</si>
  <si>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</si>
  <si>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</si>
  <si>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</si>
  <si>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</si>
  <si>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</si>
  <si>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</si>
  <si>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</si>
  <si>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</si>
  <si>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</si>
  <si>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</si>
  <si>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</si>
  <si>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</si>
  <si>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</si>
  <si>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</si>
  <si>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</si>
  <si>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</si>
  <si>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</si>
  <si>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</si>
  <si>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</si>
  <si>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</si>
  <si>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</si>
  <si>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</si>
  <si>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</si>
  <si>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</si>
  <si>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</si>
  <si>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</si>
  <si>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</si>
  <si>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</si>
  <si>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</si>
  <si>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</si>
  <si>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</si>
  <si>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</si>
  <si>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</si>
  <si>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</si>
  <si>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</si>
  <si>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</si>
  <si>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</si>
  <si>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</si>
  <si>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</si>
  <si>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</si>
  <si>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</si>
  <si>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</si>
  <si>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</si>
  <si>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</si>
  <si>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</si>
  <si>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</si>
  <si>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</si>
  <si>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</si>
  <si>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</si>
  <si>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</si>
  <si>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</si>
  <si>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</si>
  <si>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</si>
  <si>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</si>
  <si>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</si>
  <si>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</si>
  <si>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</si>
  <si>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</si>
  <si>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</si>
  <si>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</si>
  <si>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</si>
  <si>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</si>
  <si>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</si>
  <si>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</si>
  <si>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</si>
  <si>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</si>
  <si>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</si>
  <si>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</si>
  <si>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</si>
  <si>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</si>
  <si>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</si>
  <si>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</si>
  <si>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</si>
  <si>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</si>
  <si>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</si>
  <si>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</si>
  <si>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</si>
  <si>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</si>
  <si>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</si>
  <si>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</si>
  <si>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</si>
  <si>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</si>
  <si>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</si>
  <si>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</si>
  <si>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</si>
  <si>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</si>
  <si>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</si>
  <si>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</si>
  <si>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</si>
  <si>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</si>
  <si>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</si>
  <si>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</si>
  <si>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</si>
  <si>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</si>
  <si>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</si>
  <si>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</si>
  <si>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</si>
  <si>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</si>
  <si>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</si>
  <si>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</si>
  <si>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</si>
  <si>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</si>
  <si>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</si>
  <si>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</si>
  <si>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</si>
  <si>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</si>
  <si>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</si>
  <si>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</si>
  <si>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</si>
  <si>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</si>
  <si>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</si>
  <si>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</si>
  <si>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</si>
  <si>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</si>
  <si>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</si>
  <si>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</si>
  <si>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</si>
  <si>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</si>
  <si>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</si>
  <si>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</si>
  <si>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</si>
  <si>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</si>
  <si>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</si>
  <si>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</si>
  <si>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</si>
  <si>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</si>
  <si>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</si>
  <si>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</si>
  <si>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</si>
  <si>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</si>
  <si>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</si>
  <si>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</si>
  <si>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</si>
  <si>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</si>
  <si>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</si>
  <si>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</si>
  <si>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</si>
  <si>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</si>
  <si>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</si>
  <si>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</si>
  <si>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</si>
  <si>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</si>
  <si>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</si>
  <si>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</si>
  <si>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</si>
  <si>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</si>
  <si>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</si>
  <si>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</si>
  <si>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</si>
  <si>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</si>
  <si>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</si>
  <si>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</si>
  <si>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</si>
  <si>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</si>
  <si>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</si>
  <si>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</si>
  <si>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</si>
  <si>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</si>
  <si>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</si>
  <si>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</si>
  <si>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</si>
  <si>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</si>
  <si>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</si>
  <si>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</si>
  <si>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</si>
  <si>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</si>
  <si>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</si>
  <si>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</si>
  <si>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</si>
  <si>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</si>
  <si>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</si>
  <si>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</si>
  <si>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</si>
  <si>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</si>
  <si>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</si>
  <si>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</si>
  <si>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</si>
  <si>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</si>
  <si>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</si>
  <si>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</si>
  <si>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</si>
  <si>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</si>
  <si>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</si>
  <si>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</si>
  <si>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</si>
  <si>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</si>
  <si>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</si>
  <si>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</si>
  <si>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</si>
  <si>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</si>
  <si>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</si>
  <si>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</si>
  <si>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</si>
  <si>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</si>
  <si>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</si>
  <si>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</si>
  <si>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</si>
  <si>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</si>
  <si>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</si>
  <si>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</si>
  <si>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</si>
  <si>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</si>
  <si>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</si>
  <si>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</si>
  <si>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</si>
  <si>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</si>
  <si>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</si>
  <si>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</si>
  <si>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</si>
  <si>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</si>
  <si>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</si>
  <si>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</si>
  <si>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</si>
  <si>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</si>
  <si>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</si>
  <si>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</si>
  <si>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</si>
  <si>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</si>
  <si>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</si>
  <si>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</si>
  <si>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</si>
  <si>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</si>
  <si>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</si>
  <si>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</si>
  <si>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</si>
  <si>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</si>
  <si>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</si>
  <si>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</si>
  <si>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</si>
  <si>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</si>
  <si>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</si>
  <si>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</si>
  <si>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</si>
  <si>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</si>
  <si>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</si>
  <si>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</si>
  <si>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</si>
  <si>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</si>
  <si>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</si>
  <si>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</si>
  <si>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</si>
  <si>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</si>
  <si>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</si>
  <si>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</si>
  <si>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</si>
  <si>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</si>
  <si>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</si>
  <si>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</si>
  <si>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</si>
  <si>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</si>
  <si>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</si>
  <si>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</si>
  <si>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</si>
  <si>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</si>
  <si>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</si>
  <si>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</si>
  <si>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</si>
  <si>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</si>
  <si>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</si>
  <si>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</si>
  <si>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</si>
  <si>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</si>
  <si>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</si>
  <si>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</si>
  <si>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</si>
  <si>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</si>
  <si>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</si>
  <si>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</si>
  <si>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</si>
  <si>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</si>
  <si>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</si>
  <si>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</si>
  <si>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</si>
  <si>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</si>
  <si>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</si>
  <si>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</si>
  <si>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</si>
  <si>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</si>
  <si>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</si>
  <si>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</si>
  <si>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</si>
  <si>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</si>
  <si>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</si>
  <si>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</si>
  <si>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</si>
  <si>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</si>
  <si>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</si>
  <si>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</si>
  <si>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</si>
  <si>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</si>
  <si>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</si>
  <si>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</si>
  <si>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</si>
  <si>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</si>
  <si>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</si>
  <si>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</si>
  <si>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</si>
  <si>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</si>
  <si>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</si>
  <si>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</si>
  <si>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</si>
  <si>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</si>
  <si>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</si>
  <si>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</si>
  <si>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</si>
  <si>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</si>
  <si>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</si>
  <si>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</si>
  <si>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</si>
  <si>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</si>
  <si>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</si>
  <si>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</si>
  <si>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</si>
  <si>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</si>
  <si>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</si>
  <si>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</si>
  <si>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</si>
  <si>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</si>
  <si>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</si>
  <si>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</si>
  <si>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</si>
  <si>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</si>
  <si>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</si>
  <si>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</si>
  <si>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</si>
  <si>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</si>
  <si>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</si>
  <si>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</si>
  <si>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</si>
  <si>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</si>
  <si>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</si>
  <si>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</si>
  <si>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</si>
  <si>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</si>
  <si>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</si>
  <si>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</si>
  <si>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</si>
  <si>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</si>
  <si>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</si>
  <si>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</si>
  <si>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</si>
  <si>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</si>
  <si>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</si>
  <si>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</si>
  <si>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</si>
  <si>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</si>
  <si>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</si>
  <si>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</si>
  <si>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</si>
  <si>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</si>
  <si>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</si>
  <si>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</si>
  <si>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</si>
  <si>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</si>
  <si>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</si>
  <si>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</si>
  <si>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</si>
  <si>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</si>
  <si>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</si>
  <si>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</si>
  <si>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</si>
  <si>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</si>
  <si>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</si>
  <si>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</si>
  <si>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</si>
  <si>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</si>
  <si>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</si>
  <si>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</si>
  <si>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</si>
  <si>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</si>
  <si>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</si>
  <si>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</si>
  <si>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</si>
  <si>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</si>
  <si>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</si>
  <si>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</si>
  <si>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</si>
  <si>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</si>
  <si>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</si>
  <si>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</si>
  <si>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</si>
  <si>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</si>
  <si>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</si>
  <si>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</si>
  <si>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</si>
  <si>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</si>
  <si>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</si>
  <si>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</si>
  <si>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</si>
  <si>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</si>
  <si>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</si>
  <si>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</si>
  <si>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</si>
  <si>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</si>
  <si>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</si>
  <si>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</si>
  <si>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</si>
  <si>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</si>
  <si>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</si>
  <si>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</si>
  <si>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</si>
  <si>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</si>
  <si>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</si>
  <si>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</si>
  <si>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</si>
  <si>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</si>
  <si>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</si>
  <si>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</si>
  <si>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</si>
  <si>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</si>
  <si>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</si>
  <si>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</si>
  <si>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</si>
  <si>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</si>
  <si>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</si>
  <si>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</si>
  <si>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</si>
  <si>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</si>
  <si>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</si>
  <si>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</si>
  <si>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</si>
  <si>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</si>
  <si>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</si>
  <si>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</si>
  <si>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</si>
  <si>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</si>
  <si>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</si>
  <si>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</si>
  <si>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</si>
  <si>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</si>
  <si>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</si>
  <si>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</si>
  <si>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</si>
  <si>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</si>
  <si>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</si>
  <si>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</si>
  <si>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</si>
  <si>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</si>
  <si>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</si>
  <si>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</si>
  <si>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</si>
  <si>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</si>
  <si>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</si>
  <si>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</si>
  <si>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</si>
  <si>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</si>
  <si>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</si>
  <si>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</si>
  <si>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</si>
  <si>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</si>
  <si>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</si>
  <si>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</si>
  <si>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</si>
  <si>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</si>
  <si>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</si>
  <si>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</si>
  <si>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</si>
  <si>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</si>
  <si>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</si>
  <si>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</si>
  <si>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</si>
  <si>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</si>
  <si>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</si>
  <si>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</si>
  <si>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</si>
  <si>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</si>
  <si>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</si>
  <si>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</si>
  <si>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</si>
  <si>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</si>
  <si>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</si>
  <si>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</si>
  <si>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</si>
  <si>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</si>
  <si>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</si>
  <si>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</si>
  <si>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</si>
  <si>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</si>
  <si>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</si>
  <si>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</si>
  <si>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</si>
  <si>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</si>
  <si>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</si>
  <si>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</si>
  <si>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</si>
  <si>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</si>
  <si>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</si>
  <si>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</si>
  <si>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</si>
  <si>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</si>
  <si>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</si>
  <si>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</si>
  <si>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</si>
  <si>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</si>
  <si>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</si>
  <si>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</si>
  <si>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</si>
  <si>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</si>
  <si>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</si>
  <si>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</si>
  <si>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</si>
  <si>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</si>
  <si>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</si>
  <si>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</si>
  <si>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</si>
  <si>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</si>
  <si>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</si>
  <si>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</si>
  <si>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</si>
  <si>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</si>
  <si>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</si>
  <si>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</si>
  <si>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</si>
  <si>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</si>
  <si>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</si>
  <si>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</si>
  <si>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</si>
  <si>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</si>
  <si>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</si>
  <si>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</si>
  <si>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</si>
  <si>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</si>
  <si>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</si>
  <si>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</si>
  <si>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</si>
  <si>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</si>
  <si>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</si>
  <si>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</si>
  <si>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</si>
  <si>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</si>
  <si>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</si>
  <si>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</si>
  <si>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</si>
  <si>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</si>
  <si>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</si>
  <si>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</si>
  <si>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</si>
  <si>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</si>
  <si>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</si>
  <si>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</si>
  <si>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</si>
  <si>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</si>
  <si>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</si>
  <si>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</si>
  <si>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</si>
  <si>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</si>
  <si>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</si>
  <si>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</si>
  <si>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</si>
  <si>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</si>
  <si>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</si>
  <si>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</si>
  <si>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</si>
  <si>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</si>
  <si>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</si>
  <si>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</si>
  <si>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</si>
  <si>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</si>
  <si>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</si>
  <si>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</si>
  <si>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</si>
  <si>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</si>
  <si>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</si>
  <si>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</si>
  <si>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</si>
  <si>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</si>
  <si>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</si>
  <si>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</si>
  <si>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</si>
  <si>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</si>
  <si>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</si>
  <si>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</si>
  <si>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</si>
  <si>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</si>
  <si>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</si>
  <si>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</si>
  <si>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</si>
  <si>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</si>
  <si>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</si>
  <si>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</si>
  <si>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</si>
  <si>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</si>
  <si>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</si>
  <si>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</si>
  <si>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</si>
  <si>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</si>
  <si>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</si>
  <si>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</si>
  <si>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</si>
  <si>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</si>
  <si>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</si>
  <si>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</si>
  <si>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</si>
  <si>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</si>
  <si>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</si>
  <si>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</si>
  <si>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</si>
  <si>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</si>
  <si>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</si>
  <si>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</si>
  <si>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</si>
  <si>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</si>
  <si>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</si>
  <si>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</si>
  <si>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</si>
  <si>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</si>
  <si>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</si>
  <si>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</si>
  <si>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</si>
  <si>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</si>
  <si>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</si>
  <si>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</si>
  <si>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</si>
  <si>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</si>
  <si>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</si>
  <si>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</si>
  <si>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</si>
  <si>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</si>
  <si>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</si>
  <si>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</si>
  <si>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</si>
  <si>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</si>
  <si>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</si>
  <si>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</si>
  <si>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</si>
  <si>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</si>
  <si>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</si>
  <si>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</si>
  <si>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</si>
  <si>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</si>
  <si>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</si>
  <si>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</si>
  <si>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</si>
  <si>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</si>
  <si>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</si>
  <si>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</si>
  <si>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</si>
  <si>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</si>
  <si>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</si>
  <si>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</si>
  <si>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</si>
  <si>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</si>
  <si>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</si>
  <si>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</si>
  <si>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</si>
  <si>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</si>
  <si>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</si>
  <si>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</si>
  <si>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</si>
  <si>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</si>
  <si>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</si>
  <si>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</si>
  <si>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</si>
  <si>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</si>
  <si>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</si>
  <si>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</si>
  <si>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</si>
  <si>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</si>
  <si>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</si>
  <si>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</si>
  <si>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</si>
  <si>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</si>
  <si>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</si>
  <si>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</si>
  <si>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</si>
  <si>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</si>
  <si>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</si>
  <si>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</si>
  <si>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</si>
  <si>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</si>
  <si>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</si>
  <si>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</si>
  <si>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</si>
  <si>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</si>
  <si>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</si>
  <si>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</si>
  <si>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</si>
  <si>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</si>
  <si>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</si>
  <si>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</si>
  <si>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</si>
  <si>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</si>
  <si>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</si>
  <si>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</si>
  <si>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</si>
  <si>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</si>
  <si>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</si>
  <si>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</si>
  <si>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</si>
  <si>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</si>
  <si>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</si>
  <si>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</si>
  <si>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</si>
  <si>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</si>
  <si>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</si>
  <si>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</si>
  <si>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</si>
  <si>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</si>
  <si>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</si>
  <si>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</si>
  <si>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</si>
  <si>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</si>
  <si>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</si>
  <si>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</si>
  <si>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</si>
  <si>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</si>
  <si>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</si>
  <si>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</si>
  <si>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</si>
  <si>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</si>
  <si>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</si>
  <si>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</si>
  <si>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</si>
  <si>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</si>
  <si>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</si>
  <si>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</si>
  <si>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</si>
  <si>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</si>
  <si>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</si>
  <si>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</si>
  <si>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</si>
  <si>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</si>
  <si>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</si>
  <si>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</si>
  <si>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</si>
  <si>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</si>
  <si>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</si>
  <si>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</si>
  <si>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</si>
  <si>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</si>
  <si>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</si>
  <si>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</si>
  <si>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</si>
  <si>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</si>
  <si>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</si>
  <si>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</si>
  <si>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</si>
  <si>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</si>
  <si>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</si>
  <si>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</si>
  <si>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</si>
  <si>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</si>
  <si>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</si>
  <si>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</si>
  <si>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</si>
  <si>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</si>
  <si>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</si>
  <si>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</si>
  <si>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</si>
  <si>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</si>
  <si>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</si>
  <si>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</si>
  <si>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</si>
  <si>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</si>
  <si>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</si>
  <si>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</si>
  <si>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</si>
  <si>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</si>
  <si>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</si>
  <si>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</si>
  <si>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</si>
  <si>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</si>
  <si>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</si>
  <si>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</si>
  <si>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</si>
  <si>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</si>
  <si>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</si>
  <si>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</si>
  <si>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</si>
  <si>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</si>
  <si>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</si>
  <si>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</si>
  <si>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</si>
  <si>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</si>
  <si>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</si>
  <si>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</si>
  <si>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</si>
  <si>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</si>
  <si>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</si>
  <si>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</si>
  <si>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</si>
  <si>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</si>
  <si>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</si>
  <si>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</si>
  <si>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</si>
  <si>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</si>
  <si>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</si>
  <si>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</si>
  <si>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</si>
  <si>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</si>
  <si>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</si>
  <si>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</si>
  <si>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</si>
  <si>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</si>
  <si>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</si>
  <si>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</si>
  <si>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</si>
  <si>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</si>
  <si>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</si>
  <si>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</si>
  <si>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</si>
  <si>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</si>
  <si>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</si>
  <si>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</si>
  <si>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</si>
  <si>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</si>
  <si>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</si>
  <si>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</si>
  <si>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</si>
  <si>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</si>
  <si>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</si>
  <si>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</si>
  <si>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</si>
  <si>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</si>
  <si>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</si>
  <si>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</si>
  <si>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</si>
  <si>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</si>
  <si>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</si>
  <si>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</si>
  <si>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</si>
  <si>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</si>
  <si>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</si>
  <si>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</si>
  <si>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</si>
  <si>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</si>
  <si>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</si>
  <si>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</si>
  <si>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</si>
  <si>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</si>
  <si>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</si>
  <si>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</si>
  <si>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</si>
  <si>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</si>
  <si>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</si>
  <si>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</si>
  <si>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</si>
  <si>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</si>
  <si>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</si>
  <si>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</si>
  <si>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</si>
  <si>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</si>
  <si>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</si>
  <si>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</si>
  <si>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</si>
  <si>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</si>
  <si>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</si>
  <si>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</si>
  <si>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</si>
  <si>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</si>
  <si>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</si>
  <si>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</si>
  <si>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</si>
  <si>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</si>
  <si>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</si>
  <si>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</si>
  <si>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</si>
  <si>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</si>
  <si>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</si>
  <si>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</si>
  <si>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</si>
  <si>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</si>
  <si>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</si>
  <si>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</si>
  <si>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</si>
  <si>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</si>
  <si>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</si>
  <si>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</si>
  <si>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</si>
  <si>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</si>
  <si>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</si>
  <si>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</si>
  <si>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</si>
  <si>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</si>
  <si>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</si>
  <si>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</si>
  <si>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</si>
  <si>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</si>
  <si>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</si>
  <si>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</si>
  <si>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</si>
  <si>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</si>
  <si>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</si>
  <si>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</si>
  <si>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</si>
  <si>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</si>
  <si>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</si>
  <si>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</si>
  <si>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</si>
  <si>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</si>
  <si>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</si>
  <si>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</si>
  <si>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</si>
  <si>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</si>
  <si>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</si>
  <si>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</si>
  <si>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</si>
  <si>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</si>
  <si>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</si>
  <si>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</si>
  <si>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</si>
  <si>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</si>
  <si>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</si>
  <si>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</si>
  <si>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</si>
  <si>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</si>
  <si>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</si>
  <si>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</si>
  <si>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</si>
  <si>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</si>
  <si>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</si>
  <si>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</si>
  <si>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</si>
  <si>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</si>
  <si>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</si>
  <si>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</si>
  <si>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</si>
  <si>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</si>
  <si>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</si>
  <si>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</si>
  <si>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</si>
  <si>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</si>
  <si>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</si>
  <si>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</si>
  <si>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</si>
  <si>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</si>
  <si>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</si>
  <si>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</si>
  <si>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</si>
  <si>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</si>
  <si>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</si>
  <si>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</si>
  <si>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</si>
  <si>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</si>
  <si>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</si>
  <si>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</si>
  <si>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</si>
  <si>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</si>
  <si>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</si>
  <si>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</si>
  <si>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</si>
  <si>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</si>
  <si>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</si>
  <si>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</si>
  <si>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</si>
  <si>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</si>
  <si>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</si>
  <si>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</si>
  <si>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</si>
  <si>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</si>
  <si>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</si>
  <si>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</si>
  <si>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</si>
  <si>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</si>
  <si>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</si>
  <si>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</si>
  <si>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</si>
  <si>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</si>
  <si>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</si>
  <si>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</si>
  <si>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</si>
  <si>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</si>
  <si>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</si>
  <si>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</si>
  <si>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</si>
  <si>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</si>
  <si>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</si>
  <si>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</si>
  <si>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</si>
  <si>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</si>
  <si>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</si>
  <si>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</si>
  <si>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</si>
  <si>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</si>
  <si>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</si>
  <si>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</si>
  <si>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</si>
  <si>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</si>
  <si>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</si>
  <si>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</si>
  <si>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</si>
  <si>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</si>
  <si>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</si>
  <si>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</si>
  <si>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</si>
  <si>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</si>
  <si>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</si>
  <si>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</si>
  <si>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</si>
  <si>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</si>
  <si>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</si>
  <si>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</si>
  <si>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</si>
  <si>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</si>
  <si>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</si>
  <si>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</si>
  <si>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</si>
  <si>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</si>
  <si>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</si>
  <si>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</si>
  <si>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</si>
  <si>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</si>
  <si>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</si>
  <si>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</si>
  <si>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</si>
  <si>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</si>
  <si>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</si>
  <si>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</si>
  <si>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</si>
  <si>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</si>
  <si>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</si>
  <si>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</si>
  <si>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</si>
  <si>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</si>
  <si>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</si>
  <si>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</si>
  <si>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</si>
  <si>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</si>
  <si>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</si>
  <si>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</si>
  <si>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</si>
  <si>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</si>
  <si>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</si>
  <si>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</si>
  <si>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</si>
  <si>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</si>
  <si>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</si>
  <si>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</si>
  <si>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</si>
  <si>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</si>
  <si>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</si>
  <si>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</si>
  <si>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</si>
  <si>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</si>
  <si>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</si>
  <si>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</si>
  <si>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</si>
  <si>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</si>
  <si>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</si>
  <si>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</si>
  <si>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</si>
  <si>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</si>
  <si>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</si>
  <si>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</si>
  <si>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</si>
  <si>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</si>
  <si>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</si>
  <si>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</si>
  <si>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</si>
  <si>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</si>
  <si>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</si>
  <si>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</si>
  <si>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</si>
  <si>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</si>
  <si>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</si>
  <si>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</si>
  <si>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</si>
  <si>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</si>
  <si>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</si>
  <si>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</si>
  <si>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</si>
  <si>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</si>
  <si>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</si>
  <si>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</si>
  <si>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</si>
  <si>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</si>
  <si>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</si>
  <si>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</si>
  <si>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</si>
  <si>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</si>
  <si>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</si>
  <si>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</si>
  <si>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</si>
  <si>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</si>
  <si>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</si>
  <si>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</si>
  <si>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</si>
  <si>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</si>
  <si>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</si>
  <si>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</si>
  <si>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</si>
  <si>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</si>
  <si>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</si>
  <si>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</si>
  <si>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</si>
  <si>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</si>
  <si>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</si>
  <si>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</si>
  <si>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</si>
  <si>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</si>
  <si>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</si>
  <si>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</si>
  <si>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</si>
  <si>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</si>
  <si>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</si>
  <si>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</si>
  <si>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</si>
  <si>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</si>
  <si>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</si>
  <si>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</si>
  <si>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</si>
  <si>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</si>
  <si>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</si>
  <si>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</si>
  <si>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</si>
  <si>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</si>
  <si>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</si>
  <si>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</si>
  <si>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</si>
  <si>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</si>
  <si>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</si>
  <si>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</si>
  <si>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</si>
  <si>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</si>
  <si>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</si>
  <si>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</si>
  <si>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</si>
  <si>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</si>
  <si>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</si>
  <si>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</si>
  <si>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</si>
  <si>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</si>
  <si>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</si>
  <si>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</si>
  <si>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</si>
  <si>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</si>
  <si>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</si>
  <si>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</si>
  <si>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</si>
  <si>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</si>
  <si>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</si>
  <si>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</si>
  <si>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</si>
  <si>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</si>
  <si>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</si>
  <si>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</si>
  <si>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</si>
  <si>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</si>
  <si>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</si>
  <si>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</si>
  <si>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</si>
  <si>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</si>
  <si>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</si>
  <si>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</si>
  <si>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</si>
  <si>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</si>
  <si>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</si>
  <si>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</si>
  <si>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</si>
  <si>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</si>
  <si>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</si>
  <si>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</si>
  <si>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</si>
  <si>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</si>
  <si>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</si>
  <si>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</si>
  <si>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</si>
  <si>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</si>
  <si>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</si>
  <si>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</si>
  <si>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</si>
  <si>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</si>
  <si>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</si>
  <si>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</si>
  <si>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</si>
  <si>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</si>
  <si>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</si>
  <si>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</si>
  <si>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</si>
  <si>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</si>
  <si>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</si>
  <si>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</si>
  <si>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</si>
  <si>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</si>
  <si>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</si>
  <si>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</si>
  <si>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</si>
  <si>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</si>
  <si>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</si>
  <si>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</si>
  <si>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</si>
  <si>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</si>
  <si>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</si>
  <si>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</si>
  <si>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</si>
  <si>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</si>
  <si>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</si>
  <si>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</si>
  <si>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</si>
  <si>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</si>
  <si>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</si>
  <si>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</si>
  <si>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</si>
  <si>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</si>
  <si>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</si>
  <si>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</si>
  <si>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</si>
  <si>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</si>
  <si>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</si>
  <si>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</si>
  <si>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</si>
  <si>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</si>
  <si>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</si>
  <si>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</si>
  <si>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</si>
  <si>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</si>
  <si>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</si>
  <si>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</si>
  <si>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</si>
  <si>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</si>
  <si>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</si>
  <si>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</si>
  <si>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</si>
  <si>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</si>
  <si>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</si>
  <si>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</si>
  <si>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</si>
  <si>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</si>
  <si>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</si>
  <si>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</si>
  <si>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</si>
  <si>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</si>
  <si>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</si>
  <si>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</si>
  <si>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</si>
  <si>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</si>
  <si>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</si>
  <si>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</si>
  <si>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</si>
  <si>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</si>
  <si>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</si>
  <si>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</si>
  <si>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</si>
  <si>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</si>
  <si>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</si>
  <si>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</si>
  <si>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</si>
  <si>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</si>
  <si>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</si>
  <si>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</si>
  <si>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</si>
  <si>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</si>
  <si>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</si>
  <si>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</si>
  <si>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</si>
  <si>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</si>
  <si>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</si>
  <si>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</si>
  <si>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</si>
  <si>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</si>
  <si>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</si>
  <si>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</si>
  <si>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</si>
  <si>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</si>
  <si>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</si>
  <si>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</si>
  <si>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</si>
  <si>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</si>
  <si>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</si>
  <si>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</si>
  <si>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</si>
  <si>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</si>
  <si>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</si>
  <si>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</si>
  <si>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</si>
  <si>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</si>
  <si>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</si>
  <si>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</si>
  <si>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</si>
  <si>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</si>
  <si>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</si>
  <si>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</si>
  <si>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</si>
  <si>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</si>
  <si>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</si>
  <si>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</si>
  <si>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</si>
  <si>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</si>
  <si>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</si>
  <si>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</si>
  <si>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</si>
  <si>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</si>
  <si>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</si>
  <si>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</si>
  <si>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</si>
  <si>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</si>
  <si>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</si>
  <si>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</si>
  <si>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</si>
  <si>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</si>
  <si>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</si>
  <si>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</si>
  <si>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</si>
  <si>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</si>
  <si>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</si>
  <si>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</si>
  <si>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</si>
  <si>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</si>
  <si>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</si>
  <si>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</si>
  <si>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</si>
  <si>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</si>
  <si>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</si>
  <si>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</si>
  <si>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</si>
  <si>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</si>
  <si>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</si>
  <si>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</si>
  <si>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</si>
  <si>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</si>
  <si>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</si>
  <si>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</si>
  <si>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</si>
  <si>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</si>
  <si>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</si>
  <si>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</si>
  <si>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</si>
  <si>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</si>
  <si>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</si>
  <si>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</si>
  <si>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</si>
  <si>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</si>
  <si>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</si>
  <si>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</si>
  <si>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</si>
  <si>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</si>
  <si>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</si>
  <si>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</si>
  <si>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</si>
  <si>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</si>
  <si>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</si>
  <si>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</si>
  <si>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</si>
  <si>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</si>
  <si>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</si>
  <si>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</si>
  <si>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</si>
  <si>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</si>
  <si>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</si>
  <si>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</si>
  <si>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</si>
  <si>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</si>
  <si>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</si>
  <si>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</si>
  <si>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</si>
  <si>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</si>
  <si>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</si>
  <si>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</si>
  <si>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</si>
  <si>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</si>
  <si>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</si>
  <si>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</si>
  <si>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</si>
  <si>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</si>
  <si>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</si>
  <si>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</si>
  <si>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</si>
  <si>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</si>
  <si>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</si>
  <si>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</si>
  <si>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</si>
  <si>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</si>
  <si>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</si>
  <si>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</si>
  <si>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</si>
  <si>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</si>
  <si>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</si>
  <si>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</si>
  <si>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</si>
  <si>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</si>
  <si>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</si>
  <si>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</si>
  <si>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</si>
  <si>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</si>
  <si>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</si>
  <si>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</si>
  <si>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</si>
  <si>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</si>
  <si>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</si>
  <si>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</si>
  <si>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</si>
  <si>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</si>
  <si>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</si>
  <si>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</si>
  <si>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</si>
  <si>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</si>
  <si>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</si>
  <si>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</si>
  <si>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</si>
  <si>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</si>
  <si>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</si>
  <si>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</si>
  <si>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</si>
  <si>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</si>
  <si>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</si>
  <si>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</si>
  <si>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</si>
  <si>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</si>
  <si>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</si>
  <si>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</si>
  <si>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</si>
  <si>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</si>
  <si>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</si>
  <si>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</si>
  <si>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</si>
  <si>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</si>
  <si>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</si>
  <si>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</si>
  <si>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</si>
  <si>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</si>
  <si>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</si>
  <si>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</si>
  <si>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</si>
  <si>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</si>
  <si>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</si>
  <si>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</si>
  <si>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</si>
  <si>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</si>
  <si>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</si>
  <si>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</si>
  <si>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</si>
  <si>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</si>
  <si>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</si>
  <si>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</si>
  <si>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</si>
  <si>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</si>
  <si>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</si>
  <si>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</si>
  <si>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</si>
  <si>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</si>
  <si>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</si>
  <si>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</si>
  <si>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</si>
  <si>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</si>
  <si>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</si>
  <si>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</si>
  <si>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</si>
  <si>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</si>
  <si>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</si>
  <si>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</si>
  <si>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</si>
  <si>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</si>
  <si>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</si>
  <si>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</si>
  <si>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</si>
  <si>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</si>
  <si>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</si>
  <si>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</si>
  <si>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</si>
  <si>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</si>
  <si>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</si>
  <si>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</si>
  <si>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</si>
  <si>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</si>
  <si>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</si>
  <si>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</si>
  <si>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</si>
  <si>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</si>
  <si>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</si>
  <si>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</si>
  <si>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</si>
  <si>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</si>
  <si>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</si>
  <si>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</si>
  <si>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</si>
  <si>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</si>
  <si>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</si>
  <si>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</si>
  <si>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</si>
  <si>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</si>
  <si>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</si>
  <si>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</si>
  <si>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</si>
  <si>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</si>
  <si>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</si>
  <si>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</si>
  <si>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</si>
  <si>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</si>
  <si>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</si>
  <si>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</si>
  <si>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</si>
  <si>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</si>
  <si>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</si>
  <si>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</si>
  <si>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</si>
  <si>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</si>
  <si>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</si>
  <si>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</si>
  <si>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</si>
  <si>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</si>
  <si>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</si>
  <si>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</si>
  <si>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</si>
  <si>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</si>
  <si>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</si>
  <si>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</si>
  <si>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</si>
  <si>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</si>
  <si>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</si>
  <si>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</si>
  <si>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</si>
  <si>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</si>
  <si>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</si>
  <si>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</si>
  <si>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</si>
  <si>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</si>
  <si>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</si>
  <si>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</si>
  <si>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</si>
  <si>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</si>
  <si>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</si>
  <si>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</si>
  <si>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</si>
  <si>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</si>
  <si>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</si>
  <si>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</si>
  <si>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</si>
  <si>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</si>
  <si>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</si>
  <si>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</si>
  <si>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</si>
  <si>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</si>
  <si>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</si>
  <si>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</si>
  <si>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</si>
  <si>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</si>
  <si>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</si>
  <si>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</si>
  <si>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</si>
  <si>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</si>
  <si>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</si>
  <si>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</si>
  <si>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</si>
  <si>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</si>
  <si>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</si>
  <si>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</si>
  <si>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</si>
  <si>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</si>
  <si>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</si>
  <si>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</si>
  <si>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</si>
  <si>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</si>
  <si>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</si>
  <si>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</si>
  <si>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</si>
  <si>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</si>
  <si>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</si>
  <si>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</si>
  <si>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</si>
  <si>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</si>
  <si>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</si>
  <si>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</si>
  <si>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</si>
  <si>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</si>
  <si>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</si>
  <si>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</si>
  <si>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</si>
  <si>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</si>
  <si>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</si>
  <si>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</si>
  <si>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</si>
  <si>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</si>
  <si>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</si>
  <si>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</si>
  <si>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</si>
  <si>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</si>
  <si>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</si>
  <si>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</si>
  <si>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</si>
  <si>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</si>
  <si>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</si>
  <si>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</si>
  <si>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</si>
  <si>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</si>
  <si>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</si>
  <si>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</si>
  <si>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</si>
  <si>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</si>
  <si>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</si>
  <si>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</si>
  <si>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</si>
  <si>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</si>
  <si>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</si>
  <si>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</si>
  <si>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</si>
  <si>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</si>
  <si>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</si>
  <si>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</si>
  <si>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</si>
  <si>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</si>
  <si>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</si>
  <si>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</si>
  <si>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</si>
  <si>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</si>
  <si>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</si>
  <si>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</si>
  <si>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</si>
  <si>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</si>
  <si>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</si>
  <si>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</si>
  <si>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</si>
  <si>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</si>
  <si>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</si>
  <si>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</si>
  <si>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</si>
  <si>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</si>
  <si>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</si>
  <si>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</si>
  <si>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</si>
  <si>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</si>
  <si>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</si>
  <si>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</si>
  <si>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</si>
  <si>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</si>
  <si>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</si>
  <si>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</si>
  <si>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</si>
  <si>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</si>
  <si>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</si>
  <si>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</si>
  <si>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</si>
  <si>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</si>
  <si>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</si>
  <si>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</si>
  <si>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</si>
  <si>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</si>
  <si>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</si>
  <si>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</si>
  <si>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</si>
  <si>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</si>
  <si>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</si>
  <si>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</si>
  <si>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</si>
  <si>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</si>
  <si>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</si>
  <si>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</si>
  <si>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</si>
  <si>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</si>
  <si>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</si>
  <si>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</si>
  <si>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</si>
  <si>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</si>
  <si>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</si>
  <si>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</si>
  <si>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</si>
  <si>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</si>
  <si>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</si>
  <si>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</si>
  <si>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</si>
  <si>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</si>
  <si>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</si>
  <si>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</si>
  <si>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</si>
  <si>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</si>
  <si>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</si>
  <si>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</si>
  <si>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</si>
  <si>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</si>
  <si>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</si>
  <si>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</si>
  <si>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</si>
  <si>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</si>
  <si>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</si>
  <si>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</si>
  <si>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</si>
  <si>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</si>
  <si>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</si>
  <si>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</si>
  <si>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</si>
  <si>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</si>
  <si>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</si>
  <si>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</si>
  <si>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</si>
  <si>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</si>
  <si>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</si>
  <si>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</si>
  <si>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</si>
  <si>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</si>
  <si>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</si>
  <si>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</si>
  <si>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</si>
  <si>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</si>
  <si>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</si>
  <si>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</si>
  <si>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</si>
  <si>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</si>
  <si>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</si>
  <si>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</si>
  <si>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</si>
  <si>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</si>
  <si>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</si>
  <si>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</si>
  <si>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</si>
  <si>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</si>
  <si>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</si>
  <si>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</si>
  <si>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</si>
  <si>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</si>
  <si>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</si>
  <si>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</si>
  <si>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</si>
  <si>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</si>
  <si>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</si>
  <si>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</si>
  <si>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</si>
  <si>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</si>
  <si>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</si>
  <si>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</si>
  <si>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</si>
  <si>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</si>
  <si>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</si>
  <si>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</si>
  <si>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</si>
  <si>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</si>
  <si>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</si>
  <si>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</si>
  <si>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</si>
  <si>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</si>
  <si>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</si>
  <si>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</si>
  <si>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</si>
  <si>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</si>
  <si>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</si>
  <si>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</si>
  <si>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</si>
  <si>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</si>
  <si>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</si>
  <si>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</si>
  <si>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</si>
  <si>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</si>
  <si>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</si>
  <si>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</si>
  <si>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</si>
  <si>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</si>
  <si>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</si>
  <si>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</si>
  <si>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</si>
  <si>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</si>
  <si>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</si>
  <si>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</si>
  <si>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</si>
  <si>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</si>
  <si>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</si>
  <si>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</si>
  <si>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</si>
  <si>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</si>
  <si>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</si>
  <si>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</si>
  <si>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</si>
  <si>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</si>
  <si>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</si>
  <si>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</si>
  <si>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</si>
  <si>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</si>
  <si>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</si>
  <si>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</si>
  <si>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</si>
  <si>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</si>
  <si>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</si>
  <si>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</si>
  <si>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</si>
  <si>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</si>
  <si>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</si>
  <si>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</si>
  <si>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</si>
  <si>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</si>
  <si>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</si>
  <si>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</si>
  <si>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</si>
  <si>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</si>
  <si>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</si>
  <si>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</si>
  <si>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</si>
  <si>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</si>
  <si>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</si>
  <si>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</si>
  <si>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</si>
  <si>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</si>
  <si>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</si>
  <si>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</si>
  <si>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</si>
  <si>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</si>
  <si>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</si>
  <si>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</si>
  <si>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</si>
  <si>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</si>
  <si>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</si>
  <si>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</si>
  <si>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</si>
  <si>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</si>
  <si>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</si>
  <si>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</si>
  <si>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</si>
  <si>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</si>
  <si>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</si>
  <si>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</si>
  <si>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</si>
  <si>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</si>
  <si>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</si>
  <si>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</si>
  <si>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</si>
  <si>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</si>
  <si>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</si>
  <si>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</si>
  <si>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</si>
  <si>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</si>
  <si>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</si>
  <si>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</si>
  <si>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</si>
  <si>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</si>
  <si>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</si>
  <si>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</si>
  <si>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</si>
  <si>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</si>
  <si>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</si>
  <si>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</si>
  <si>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</si>
  <si>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</si>
  <si>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</si>
  <si>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</si>
  <si>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</si>
  <si>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</si>
  <si>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</si>
  <si>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</si>
  <si>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</si>
  <si>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</si>
  <si>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</si>
  <si>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</si>
  <si>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</si>
  <si>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</si>
  <si>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</si>
  <si>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</si>
  <si>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</si>
  <si>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</si>
  <si>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</si>
  <si>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</si>
  <si>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</si>
  <si>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</si>
  <si>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</si>
  <si>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</si>
  <si>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</si>
  <si>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</si>
  <si>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</si>
  <si>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</si>
  <si>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</si>
  <si>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</si>
  <si>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</si>
  <si>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</si>
  <si>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</si>
  <si>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</si>
  <si>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</si>
  <si>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</si>
  <si>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</si>
  <si>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</si>
  <si>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</si>
  <si>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</si>
  <si>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</si>
  <si>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</si>
  <si>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</si>
  <si>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</si>
  <si>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</si>
  <si>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</si>
  <si>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</si>
  <si>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</si>
  <si>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</si>
  <si>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</si>
  <si>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</si>
  <si>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</si>
  <si>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</si>
  <si>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</si>
  <si>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</si>
  <si>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</si>
  <si>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</si>
  <si>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</si>
  <si>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</si>
  <si>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</si>
  <si>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</si>
  <si>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</si>
  <si>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</si>
  <si>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</si>
  <si>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</si>
  <si>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</si>
  <si>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</si>
  <si>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</si>
  <si>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</si>
  <si>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</si>
  <si>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</si>
  <si>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</si>
  <si>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</si>
  <si>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</si>
  <si>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</si>
  <si>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</si>
  <si>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</si>
  <si>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</si>
  <si>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</si>
  <si>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</si>
  <si>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</si>
  <si>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</si>
  <si>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</si>
  <si>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</si>
  <si>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</si>
  <si>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</si>
  <si>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</si>
  <si>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</si>
  <si>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</si>
  <si>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</si>
  <si>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</si>
  <si>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</si>
  <si>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</si>
  <si>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</si>
  <si>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</si>
  <si>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</si>
  <si>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</si>
  <si>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</si>
  <si>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</si>
  <si>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</si>
  <si>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</si>
  <si>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</si>
  <si>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</si>
  <si>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</si>
  <si>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</si>
  <si>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</si>
  <si>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</si>
  <si>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</si>
  <si>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</si>
  <si>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</si>
  <si>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</si>
  <si>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</si>
  <si>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</si>
  <si>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</si>
  <si>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</si>
  <si>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</si>
  <si>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</si>
  <si>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</si>
  <si>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</si>
  <si>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</si>
  <si>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</si>
  <si>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</si>
  <si>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</si>
  <si>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</si>
  <si>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</si>
  <si>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</si>
  <si>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</si>
  <si>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</si>
  <si>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</si>
  <si>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</si>
  <si>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</si>
  <si>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</si>
  <si>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</si>
  <si>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</si>
  <si>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</si>
  <si>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</si>
  <si>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</si>
  <si>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</si>
  <si>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</si>
  <si>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</si>
  <si>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</si>
  <si>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</si>
  <si>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</si>
  <si>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</si>
  <si>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</si>
  <si>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</si>
  <si>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</si>
  <si>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</si>
  <si>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</si>
  <si>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</si>
  <si>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</si>
  <si>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</si>
  <si>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</si>
  <si>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</si>
  <si>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</si>
  <si>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</si>
  <si>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</si>
  <si>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</si>
  <si>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</si>
  <si>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</si>
  <si>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</si>
  <si>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</si>
  <si>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</si>
  <si>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</si>
  <si>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</si>
  <si>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</si>
  <si>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</si>
  <si>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</si>
  <si>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</si>
  <si>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</si>
  <si>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</si>
  <si>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</si>
  <si>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</si>
  <si>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</si>
  <si>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</si>
  <si>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</si>
  <si>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</si>
  <si>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</si>
  <si>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</si>
  <si>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</si>
  <si>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</si>
  <si>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</si>
  <si>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</si>
  <si>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</si>
  <si>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</si>
  <si>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</si>
  <si>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</si>
  <si>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</si>
  <si>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</si>
  <si>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</si>
  <si>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</si>
  <si>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</si>
  <si>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</si>
  <si>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</si>
  <si>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</si>
  <si>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</si>
  <si>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</si>
  <si>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</si>
  <si>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</si>
  <si>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</si>
  <si>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</si>
  <si>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</si>
  <si>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</si>
  <si>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</si>
  <si>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</si>
  <si>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</si>
  <si>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</si>
  <si>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</si>
  <si>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</si>
  <si>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</si>
  <si>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</si>
  <si>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</si>
  <si>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</si>
  <si>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</si>
  <si>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</si>
  <si>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</si>
  <si>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</si>
  <si>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</si>
  <si>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</si>
  <si>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</si>
  <si>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</si>
  <si>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</si>
  <si>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</si>
  <si>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</si>
  <si>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</si>
  <si>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</si>
  <si>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</si>
  <si>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</si>
  <si>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</si>
  <si>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</si>
  <si>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</si>
  <si>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</si>
  <si>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</si>
  <si>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</si>
  <si>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</si>
  <si>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</si>
  <si>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</si>
  <si>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</si>
  <si>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</si>
  <si>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</si>
  <si>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</si>
  <si>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</si>
  <si>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</si>
  <si>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</si>
  <si>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</si>
  <si>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</si>
  <si>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</si>
  <si>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</si>
  <si>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</si>
  <si>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</si>
  <si>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</si>
  <si>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</si>
  <si>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</si>
  <si>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</si>
  <si>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</si>
  <si>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</si>
  <si>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</si>
  <si>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</si>
  <si>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</si>
  <si>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</si>
  <si>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</si>
  <si>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</si>
  <si>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</si>
  <si>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</si>
  <si>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</si>
  <si>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</si>
  <si>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</si>
  <si>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</si>
  <si>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</si>
  <si>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</si>
  <si>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</si>
  <si>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</si>
  <si>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</si>
  <si>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</si>
  <si>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</si>
  <si>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</si>
  <si>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</si>
  <si>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</si>
  <si>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</si>
  <si>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</si>
  <si>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</si>
  <si>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</si>
  <si>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</si>
  <si>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</si>
  <si>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</si>
  <si>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</si>
  <si>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</si>
  <si>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</si>
  <si>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</si>
  <si>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</si>
  <si>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</si>
  <si>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</si>
  <si>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</si>
  <si>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</si>
  <si>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</si>
  <si>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</si>
  <si>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</si>
  <si>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</si>
  <si>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</si>
  <si>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</si>
  <si>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</si>
  <si>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</si>
  <si>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</si>
  <si>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</si>
  <si>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</si>
  <si>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</si>
  <si>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</si>
  <si>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</si>
  <si>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</si>
  <si>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</si>
  <si>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</si>
  <si>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</si>
  <si>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</si>
  <si>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</si>
  <si>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</si>
  <si>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</si>
  <si>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</si>
  <si>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</si>
  <si>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</si>
  <si>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</si>
  <si>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</si>
  <si>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</si>
  <si>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</si>
  <si>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</si>
  <si>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</si>
  <si>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</si>
  <si>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</si>
  <si>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</si>
  <si>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</si>
  <si>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</si>
  <si>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</si>
  <si>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</si>
  <si>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</si>
  <si>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</si>
  <si>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</si>
  <si>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</si>
  <si>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</si>
  <si>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</si>
  <si>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</si>
  <si>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</si>
  <si>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</si>
  <si>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</si>
  <si>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</si>
  <si>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</si>
  <si>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</si>
  <si>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</si>
  <si>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</si>
  <si>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</si>
  <si>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</si>
  <si>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</si>
  <si>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</si>
  <si>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</si>
  <si>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</si>
  <si>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</si>
  <si>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</si>
  <si>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</si>
  <si>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</si>
  <si>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</si>
  <si>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</si>
  <si>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</si>
  <si>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</si>
  <si>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</si>
  <si>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</si>
  <si>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</si>
  <si>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</si>
  <si>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</si>
  <si>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</si>
  <si>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</si>
  <si>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</si>
  <si>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</si>
  <si>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</si>
  <si>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</si>
  <si>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</si>
  <si>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</si>
  <si>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</si>
  <si>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</si>
  <si>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</si>
  <si>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</si>
  <si>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</si>
  <si>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</si>
  <si>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</si>
  <si>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</si>
  <si>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</si>
  <si>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</si>
  <si>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</si>
  <si>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</si>
  <si>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</si>
  <si>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</si>
  <si>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</si>
  <si>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</si>
  <si>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</si>
  <si>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</si>
  <si>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</si>
  <si>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</si>
  <si>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</si>
  <si>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</si>
  <si>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</si>
  <si>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</si>
  <si>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</si>
  <si>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</si>
  <si>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</si>
  <si>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</si>
  <si>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</si>
  <si>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</si>
  <si>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</si>
  <si>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</si>
  <si>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</si>
  <si>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</si>
  <si>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</si>
  <si>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</si>
  <si>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</si>
  <si>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</si>
  <si>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</si>
  <si>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</si>
  <si>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</si>
  <si>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</si>
  <si>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</si>
  <si>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</si>
  <si>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</si>
  <si>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</si>
  <si>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</si>
  <si>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</si>
  <si>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</si>
  <si>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</si>
  <si>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</si>
  <si>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</si>
  <si>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</si>
  <si>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</si>
  <si>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</si>
  <si>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</si>
  <si>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</si>
  <si>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</si>
  <si>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</si>
  <si>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</si>
  <si>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</si>
  <si>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</si>
  <si>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</si>
  <si>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</si>
  <si>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</si>
  <si>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</si>
  <si>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</si>
  <si>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</si>
  <si>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</si>
  <si>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</si>
  <si>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</si>
  <si>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</si>
  <si>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</si>
  <si>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</si>
  <si>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</si>
  <si>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</si>
  <si>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</si>
  <si>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</si>
  <si>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</si>
  <si>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</si>
  <si>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</si>
  <si>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</si>
  <si>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</si>
  <si>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</si>
  <si>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</si>
  <si>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</si>
  <si>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</si>
  <si>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</si>
  <si>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</si>
  <si>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</si>
  <si>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</si>
  <si>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</si>
  <si>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</si>
  <si>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</si>
  <si>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</si>
  <si>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</si>
  <si>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</si>
  <si>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</si>
  <si>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</si>
  <si>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</si>
  <si>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</si>
  <si>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</si>
  <si>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</si>
  <si>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</si>
  <si>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</si>
  <si>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</si>
  <si>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</si>
  <si>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</si>
  <si>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</si>
  <si>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</si>
  <si>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</si>
  <si>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</si>
  <si>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</si>
  <si>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</si>
  <si>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</si>
  <si>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</si>
  <si>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</si>
  <si>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</si>
  <si>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</si>
  <si>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</si>
  <si>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</si>
  <si>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</si>
  <si>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</si>
  <si>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</si>
  <si>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</si>
  <si>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</si>
  <si>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</si>
  <si>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</si>
  <si>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</si>
  <si>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</si>
  <si>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</si>
  <si>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</si>
  <si>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</si>
  <si>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</si>
  <si>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</si>
  <si>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</si>
  <si>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</si>
  <si>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</si>
  <si>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</si>
  <si>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</si>
  <si>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</si>
  <si>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</si>
  <si>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</si>
  <si>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</si>
  <si>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</si>
  <si>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</si>
  <si>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</si>
  <si>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</si>
  <si>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</si>
  <si>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</si>
  <si>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</si>
  <si>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</si>
  <si>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</si>
  <si>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</si>
  <si>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</si>
  <si>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</si>
  <si>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</si>
  <si>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</si>
  <si>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</si>
  <si>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</si>
  <si>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</si>
  <si>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</si>
  <si>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</si>
  <si>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</si>
  <si>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</si>
  <si>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</si>
  <si>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</si>
  <si>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</si>
  <si>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</si>
  <si>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</si>
  <si>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</si>
  <si>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</si>
  <si>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</si>
  <si>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</si>
  <si>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</si>
  <si>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</si>
  <si>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</si>
  <si>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</si>
  <si>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</si>
  <si>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</si>
  <si>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</si>
  <si>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</si>
  <si>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</si>
  <si>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</si>
  <si>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</si>
  <si>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</si>
  <si>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</si>
  <si>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</si>
  <si>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</si>
  <si>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</si>
  <si>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</si>
  <si>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</si>
  <si>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</si>
  <si>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</si>
  <si>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</si>
  <si>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</si>
  <si>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</si>
  <si>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</si>
  <si>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</si>
  <si>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</si>
  <si>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</si>
  <si>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</si>
  <si>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</si>
  <si>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</si>
  <si>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</si>
  <si>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</si>
  <si>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</si>
  <si>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</si>
  <si>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</si>
  <si>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</si>
  <si>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</si>
  <si>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</si>
  <si>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</si>
  <si>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</si>
  <si>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</si>
  <si>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</si>
  <si>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</si>
  <si>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</si>
  <si>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</si>
  <si>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</si>
  <si>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</si>
  <si>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</si>
  <si>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</si>
  <si>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</si>
  <si>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</si>
  <si>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</si>
  <si>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</si>
  <si>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</si>
  <si>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</si>
  <si>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</si>
  <si>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</si>
  <si>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</si>
  <si>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</si>
  <si>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</si>
  <si>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</si>
  <si>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</si>
  <si>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</si>
  <si>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</si>
  <si>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</si>
  <si>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</si>
  <si>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</si>
  <si>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</si>
  <si>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</si>
  <si>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</si>
  <si>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</si>
  <si>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</si>
  <si>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</si>
  <si>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</si>
  <si>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</si>
  <si>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</si>
  <si>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</si>
  <si>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</si>
  <si>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</si>
  <si>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</si>
  <si>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</si>
  <si>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</si>
  <si>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</si>
  <si>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</si>
  <si>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</si>
  <si>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</si>
  <si>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</si>
  <si>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</si>
  <si>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</si>
  <si>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</si>
  <si>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</si>
  <si>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</si>
  <si>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</si>
  <si>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</si>
  <si>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</si>
  <si>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</si>
  <si>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</si>
  <si>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</si>
  <si>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</si>
  <si>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</si>
  <si>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</si>
  <si>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</si>
  <si>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</si>
  <si>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</si>
  <si>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</si>
  <si>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</si>
  <si>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</si>
  <si>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</si>
  <si>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</si>
  <si>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</si>
  <si>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</si>
  <si>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</si>
  <si>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</si>
  <si>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</si>
  <si>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</si>
  <si>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</si>
  <si>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</si>
  <si>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</si>
  <si>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</si>
  <si>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</si>
  <si>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</si>
  <si>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</si>
  <si>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</si>
  <si>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</si>
  <si>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</si>
  <si>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</si>
  <si>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</si>
  <si>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</si>
  <si>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</si>
  <si>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</si>
  <si>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</si>
  <si>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</si>
  <si>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</si>
  <si>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</si>
  <si>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</si>
  <si>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</si>
  <si>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</si>
  <si>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</si>
  <si>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</si>
  <si>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</si>
  <si>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</si>
  <si>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</si>
  <si>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</si>
  <si>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</si>
  <si>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</si>
  <si>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</si>
  <si>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</si>
  <si>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</si>
  <si>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</si>
  <si>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</si>
  <si>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</si>
  <si>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</si>
  <si>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</si>
  <si>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</si>
  <si>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</si>
  <si>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</si>
  <si>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</si>
  <si>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</si>
  <si>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</si>
  <si>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</si>
  <si>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</si>
  <si>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</si>
  <si>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</si>
  <si>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</si>
  <si>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</si>
  <si>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</si>
  <si>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</si>
  <si>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</si>
  <si>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</si>
  <si>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</si>
  <si>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</si>
  <si>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</si>
  <si>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</si>
  <si>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</si>
  <si>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</si>
  <si>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</si>
  <si>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</si>
  <si>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</si>
  <si>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</si>
  <si>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</si>
  <si>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</si>
  <si>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</si>
  <si>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</si>
  <si>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</si>
  <si>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</si>
  <si>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</si>
  <si>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</si>
  <si>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</si>
  <si>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</si>
  <si>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</si>
  <si>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</si>
  <si>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</si>
  <si>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</si>
  <si>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</si>
  <si>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</si>
  <si>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</si>
  <si>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</si>
  <si>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</si>
  <si>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</si>
  <si>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</si>
  <si>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</si>
  <si>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</si>
  <si>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</si>
  <si>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</si>
  <si>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</si>
  <si>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</si>
  <si>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</si>
  <si>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</si>
  <si>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</si>
  <si>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</si>
  <si>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</si>
  <si>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</si>
  <si>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</si>
  <si>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</si>
  <si>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</si>
  <si>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</si>
  <si>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</si>
  <si>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</si>
  <si>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</si>
  <si>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</si>
  <si>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</si>
  <si>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</si>
  <si>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</si>
  <si>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</si>
  <si>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</si>
  <si>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</si>
  <si>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</si>
  <si>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</si>
  <si>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</si>
  <si>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</si>
  <si>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</si>
  <si>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</si>
  <si>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</si>
  <si>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</si>
  <si>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</si>
  <si>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</si>
  <si>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</si>
  <si>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</si>
  <si>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</si>
  <si>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</si>
  <si>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</si>
  <si>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</si>
  <si>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</si>
  <si>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</si>
  <si>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</si>
  <si>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</si>
  <si>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</si>
  <si>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</si>
  <si>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</si>
  <si>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</si>
  <si>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</si>
  <si>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</si>
  <si>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</si>
  <si>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</si>
  <si>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</si>
  <si>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</si>
  <si>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</si>
  <si>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</si>
  <si>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</si>
  <si>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</si>
  <si>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</si>
  <si>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</si>
  <si>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</si>
  <si>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</si>
  <si>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</si>
  <si>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</si>
  <si>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</si>
  <si>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</si>
  <si>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</si>
  <si>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</si>
  <si>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</si>
  <si>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</si>
  <si>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</si>
  <si>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</si>
  <si>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</si>
  <si>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</si>
  <si>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</si>
  <si>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</si>
  <si>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</si>
  <si>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</si>
  <si>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</si>
  <si>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</si>
  <si>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</si>
  <si>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</si>
  <si>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</si>
  <si>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</si>
  <si>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</si>
  <si>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</si>
  <si>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</si>
  <si>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</si>
  <si>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</si>
  <si>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</si>
  <si>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</si>
  <si>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</si>
  <si>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</si>
  <si>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</si>
  <si>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</si>
  <si>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</si>
  <si>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</si>
  <si>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</si>
  <si>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</si>
  <si>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</si>
  <si>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</si>
  <si>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</si>
  <si>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</si>
  <si>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</si>
  <si>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</si>
  <si>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</si>
  <si>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</si>
  <si>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</si>
  <si>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</si>
  <si>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</si>
  <si>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</si>
  <si>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</si>
  <si>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</si>
  <si>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</si>
  <si>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</si>
  <si>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</si>
  <si>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</si>
  <si>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</si>
  <si>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</si>
  <si>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</si>
  <si>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</si>
  <si>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</si>
  <si>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</si>
  <si>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</si>
  <si>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</si>
  <si>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</si>
  <si>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</si>
  <si>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</si>
  <si>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</si>
  <si>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</si>
  <si>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</si>
  <si>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</si>
  <si>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</si>
  <si>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</si>
  <si>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</si>
  <si>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</si>
  <si>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</si>
  <si>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</si>
  <si>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</si>
  <si>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</si>
  <si>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</si>
  <si>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</si>
  <si>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</si>
  <si>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</si>
  <si>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</si>
  <si>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</si>
  <si>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</si>
  <si>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</si>
  <si>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</si>
  <si>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</si>
  <si>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</si>
  <si>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</si>
  <si>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</si>
  <si>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</si>
  <si>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</si>
  <si>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</si>
  <si>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</si>
  <si>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</si>
  <si>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</si>
  <si>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</si>
  <si>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</si>
  <si>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</si>
  <si>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</si>
  <si>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</si>
  <si>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</si>
  <si>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</si>
  <si>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</si>
  <si>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</si>
  <si>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</si>
  <si>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</si>
  <si>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</si>
  <si>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</si>
  <si>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</si>
  <si>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</si>
  <si>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</si>
  <si>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</si>
  <si>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</si>
  <si>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</si>
  <si>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</si>
  <si>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</si>
  <si>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</si>
  <si>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</si>
  <si>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</si>
  <si>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</si>
  <si>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</si>
  <si>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</si>
  <si>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</si>
  <si>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</si>
  <si>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</si>
  <si>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</si>
  <si>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</si>
  <si>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</si>
  <si>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</si>
  <si>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</si>
  <si>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</si>
  <si>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</si>
  <si>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</si>
  <si>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</si>
  <si>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</si>
  <si>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</si>
  <si>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</si>
  <si>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</si>
  <si>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</si>
  <si>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</si>
  <si>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</si>
  <si>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</si>
  <si>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</si>
  <si>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</si>
  <si>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</si>
  <si>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</si>
  <si>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</si>
  <si>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</si>
  <si>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</si>
  <si>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</si>
  <si>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</si>
  <si>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</si>
  <si>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</si>
  <si>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</si>
  <si>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</si>
  <si>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</si>
  <si>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</si>
  <si>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</si>
  <si>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</si>
  <si>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</si>
  <si>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</si>
  <si>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</si>
  <si>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</si>
  <si>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</si>
  <si>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</si>
  <si>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</si>
  <si>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</si>
  <si>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</si>
  <si>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</si>
  <si>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</si>
  <si>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</si>
  <si>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</si>
  <si>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</si>
  <si>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</si>
  <si>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</si>
  <si>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</si>
  <si>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</si>
  <si>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</si>
  <si>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</si>
  <si>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</si>
  <si>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</si>
  <si>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</si>
  <si>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</si>
  <si>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</si>
  <si>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</si>
  <si>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</si>
  <si>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</si>
  <si>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</si>
  <si>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</si>
  <si>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</si>
  <si>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</si>
  <si>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</si>
  <si>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</si>
  <si>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</si>
  <si>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</si>
  <si>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</si>
  <si>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</si>
  <si>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</si>
  <si>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</si>
  <si>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</si>
  <si>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</si>
  <si>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</si>
  <si>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</si>
  <si>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</si>
  <si>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</si>
  <si>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</si>
  <si>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</si>
  <si>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</si>
  <si>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</si>
  <si>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</si>
  <si>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</si>
  <si>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</si>
  <si>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</si>
  <si>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</si>
  <si>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</si>
  <si>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</si>
  <si>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</si>
  <si>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</si>
  <si>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</si>
  <si>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</si>
  <si>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</si>
  <si>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</si>
  <si>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</si>
  <si>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</si>
  <si>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</si>
  <si>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</si>
  <si>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</si>
  <si>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</si>
  <si>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</si>
  <si>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</si>
  <si>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</si>
  <si>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</si>
  <si>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</si>
  <si>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</si>
  <si>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</si>
  <si>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</si>
  <si>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</si>
  <si>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</si>
  <si>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</si>
  <si>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</si>
  <si>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</si>
  <si>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</si>
  <si>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</si>
  <si>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</si>
  <si>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</si>
  <si>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</si>
  <si>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</si>
  <si>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</si>
  <si>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</si>
  <si>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</si>
  <si>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</si>
  <si>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</si>
  <si>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</si>
  <si>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</si>
  <si>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</si>
  <si>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</si>
  <si>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</si>
  <si>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</si>
  <si>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</si>
  <si>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</si>
  <si>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</si>
  <si>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</si>
  <si>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</si>
  <si>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</si>
  <si>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</si>
  <si>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</si>
  <si>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</si>
  <si>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</si>
  <si>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</si>
  <si>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</si>
  <si>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</si>
  <si>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</si>
  <si>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</si>
  <si>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</si>
  <si>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</si>
  <si>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</si>
  <si>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</si>
  <si>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</si>
  <si>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</si>
  <si>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</si>
  <si>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</si>
  <si>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</si>
  <si>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</si>
  <si>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</si>
  <si>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</si>
  <si>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</si>
  <si>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</si>
  <si>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</si>
  <si>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</si>
  <si>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</si>
  <si>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</si>
  <si>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</si>
  <si>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</si>
  <si>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</si>
  <si>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</si>
  <si>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</si>
  <si>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</si>
  <si>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</si>
  <si>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</si>
  <si>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</si>
  <si>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</si>
  <si>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</si>
  <si>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</si>
  <si>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</si>
  <si>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</si>
  <si>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</si>
  <si>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</si>
  <si>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</si>
  <si>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</si>
  <si>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</si>
  <si>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</si>
  <si>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</si>
  <si>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</si>
  <si>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</si>
  <si>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</si>
  <si>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</si>
  <si>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</si>
  <si>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</si>
  <si>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</si>
  <si>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</si>
  <si>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</si>
  <si>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</si>
  <si>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</si>
  <si>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</si>
  <si>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</si>
  <si>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</si>
  <si>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</si>
  <si>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</si>
  <si>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</si>
  <si>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</si>
  <si>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</si>
  <si>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</si>
  <si>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</si>
  <si>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</si>
  <si>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</si>
  <si>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</si>
  <si>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</si>
  <si>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</si>
  <si>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</si>
  <si>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</si>
  <si>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</si>
  <si>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</si>
  <si>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</si>
  <si>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</si>
  <si>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</si>
  <si>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</si>
  <si>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</si>
  <si>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</si>
  <si>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</si>
  <si>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</si>
  <si>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</si>
  <si>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</si>
  <si>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</si>
  <si>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</si>
  <si>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</si>
  <si>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</si>
  <si>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</si>
  <si>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</si>
  <si>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</si>
  <si>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</si>
  <si>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</si>
  <si>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</si>
  <si>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</si>
  <si>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</si>
  <si>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</si>
  <si>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</si>
  <si>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</si>
  <si>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</si>
  <si>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</si>
  <si>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</si>
  <si>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</si>
  <si>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</si>
  <si>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</si>
  <si>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</si>
  <si>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</si>
  <si>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</si>
  <si>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</si>
  <si>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</si>
  <si>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</si>
  <si>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</si>
  <si>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</si>
  <si>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</si>
  <si>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</si>
  <si>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</si>
  <si>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</si>
  <si>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</si>
  <si>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</si>
  <si>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</si>
  <si>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</si>
  <si>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</si>
  <si>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</si>
  <si>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</si>
  <si>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</si>
  <si>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</si>
  <si>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</si>
  <si>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</si>
  <si>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</si>
  <si>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</si>
  <si>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</si>
  <si>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</si>
  <si>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</si>
  <si>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</si>
  <si>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</si>
  <si>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</si>
  <si>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</si>
  <si>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</si>
  <si>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</si>
  <si>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</si>
  <si>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</si>
  <si>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</si>
  <si>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</si>
  <si>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</si>
  <si>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</si>
  <si>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</si>
  <si>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</si>
  <si>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</si>
  <si>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</si>
  <si>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</si>
  <si>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</si>
  <si>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</si>
  <si>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</si>
  <si>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</si>
  <si>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</si>
  <si>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</si>
  <si>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</si>
  <si>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</si>
  <si>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</si>
  <si>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</si>
  <si>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</si>
  <si>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</si>
  <si>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</si>
  <si>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</si>
  <si>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</si>
  <si>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</si>
  <si>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</si>
  <si>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</si>
  <si>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</si>
  <si>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</si>
  <si>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</si>
  <si>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</si>
  <si>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</si>
  <si>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</si>
  <si>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</si>
  <si>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</si>
  <si>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</si>
  <si>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</si>
  <si>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</si>
  <si>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</si>
  <si>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</si>
  <si>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</si>
  <si>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</si>
  <si>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</si>
  <si>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</si>
  <si>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</si>
  <si>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</si>
  <si>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</si>
  <si>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</si>
  <si>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</si>
  <si>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</si>
  <si>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</si>
  <si>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</si>
  <si>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</si>
  <si>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</si>
  <si>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</si>
  <si>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</si>
  <si>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</si>
  <si>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</si>
  <si>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</si>
  <si>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</si>
  <si>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</si>
  <si>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</si>
  <si>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</si>
  <si>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</si>
  <si>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</si>
  <si>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</si>
  <si>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</si>
  <si>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</si>
  <si>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</si>
  <si>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</si>
  <si>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</si>
  <si>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</si>
  <si>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</si>
  <si>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</si>
  <si>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</si>
  <si>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</si>
  <si>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</si>
  <si>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</si>
  <si>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</si>
  <si>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</si>
  <si>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</si>
  <si>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</si>
  <si>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</si>
  <si>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</si>
  <si>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</si>
  <si>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</si>
  <si>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</si>
  <si>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</si>
  <si>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</si>
  <si>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</si>
  <si>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</si>
  <si>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</si>
  <si>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</si>
  <si>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</si>
  <si>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</si>
  <si>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</si>
  <si>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</si>
  <si>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</si>
  <si>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</si>
  <si>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</si>
  <si>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</si>
  <si>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</si>
  <si>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</si>
  <si>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</si>
  <si>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</si>
  <si>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</si>
  <si>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</si>
  <si>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</si>
  <si>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</si>
  <si>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</si>
  <si>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</si>
  <si>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</si>
  <si>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</si>
  <si>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</si>
  <si>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</si>
  <si>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</si>
  <si>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</si>
  <si>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</si>
  <si>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</si>
  <si>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</si>
  <si>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</si>
  <si>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</si>
  <si>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</si>
  <si>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</si>
  <si>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</si>
  <si>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</si>
  <si>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</si>
  <si>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</si>
  <si>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</si>
  <si>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</si>
  <si>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</si>
  <si>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</si>
  <si>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</si>
  <si>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</si>
  <si>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</si>
  <si>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</si>
  <si>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</si>
  <si>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</si>
  <si>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</si>
  <si>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</si>
  <si>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</si>
  <si>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</si>
  <si>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</si>
  <si>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</si>
  <si>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</si>
  <si>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</si>
  <si>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</si>
  <si>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</si>
  <si>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</si>
  <si>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</si>
  <si>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</si>
  <si>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</si>
  <si>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</si>
  <si>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</si>
  <si>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</si>
  <si>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</si>
  <si>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</si>
  <si>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</si>
  <si>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</si>
  <si>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</si>
  <si>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</si>
  <si>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</si>
  <si>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</si>
  <si>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</si>
  <si>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</si>
  <si>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</si>
  <si>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</si>
  <si>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</si>
  <si>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</si>
  <si>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</si>
  <si>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</si>
  <si>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</si>
  <si>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</si>
  <si>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</si>
  <si>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</si>
  <si>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</si>
  <si>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</si>
  <si>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</si>
  <si>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</si>
  <si>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</si>
  <si>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</si>
  <si>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</si>
  <si>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</si>
  <si>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</si>
  <si>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</si>
  <si>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</si>
  <si>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</si>
  <si>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</si>
  <si>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</si>
  <si>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</si>
  <si>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</si>
  <si>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</si>
  <si>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</si>
  <si>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</si>
  <si>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</si>
  <si>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</si>
  <si>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</si>
  <si>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</si>
  <si>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</si>
  <si>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</si>
  <si>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</si>
  <si>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</si>
  <si>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</si>
  <si>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</si>
  <si>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</si>
  <si>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</si>
  <si>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</si>
  <si>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</si>
  <si>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</si>
  <si>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</si>
  <si>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</si>
  <si>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</si>
  <si>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</si>
  <si>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</si>
  <si>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</si>
  <si>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</si>
  <si>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</si>
  <si>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</si>
  <si>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</si>
  <si>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</si>
  <si>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</si>
  <si>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</si>
  <si>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</si>
  <si>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</si>
  <si>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</si>
  <si>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</si>
  <si>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</si>
  <si>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</si>
  <si>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</si>
  <si>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</si>
  <si>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</si>
  <si>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</si>
  <si>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</si>
  <si>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</si>
  <si>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</si>
  <si>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</si>
  <si>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</si>
  <si>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</si>
  <si>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</si>
  <si>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</si>
  <si>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</si>
  <si>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</si>
  <si>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</si>
  <si>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</si>
  <si>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</si>
  <si>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</si>
  <si>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</si>
  <si>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</si>
  <si>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</si>
  <si>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</si>
  <si>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</si>
  <si>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</si>
  <si>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</si>
  <si>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</si>
  <si>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</si>
  <si>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</si>
  <si>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</si>
  <si>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</si>
  <si>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</si>
  <si>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</si>
  <si>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</si>
  <si>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</si>
  <si>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</si>
  <si>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</si>
  <si>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</si>
  <si>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</si>
  <si>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</si>
  <si>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</si>
  <si>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</si>
  <si>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</si>
  <si>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</si>
  <si>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</si>
  <si>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</si>
  <si>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</si>
  <si>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</si>
  <si>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</si>
  <si>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</si>
  <si>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</si>
  <si>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</si>
  <si>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</si>
  <si>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</si>
  <si>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</si>
  <si>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</si>
  <si>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</si>
  <si>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</si>
  <si>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</si>
  <si>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</si>
  <si>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</si>
  <si>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</si>
  <si>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</si>
  <si>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</si>
  <si>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</si>
  <si>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</si>
  <si>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</si>
  <si>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</si>
  <si>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</si>
  <si>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</si>
  <si>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</si>
  <si>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</si>
  <si>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</si>
  <si>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</si>
  <si>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</si>
  <si>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</si>
  <si>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</si>
  <si>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</si>
  <si>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</si>
  <si>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</si>
  <si>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</si>
  <si>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</si>
  <si>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</si>
  <si>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</si>
  <si>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</si>
  <si>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</si>
  <si>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</si>
  <si>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</si>
  <si>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</si>
  <si>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</si>
  <si>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</si>
  <si>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</si>
  <si>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</si>
  <si>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</si>
  <si>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</si>
  <si>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</si>
  <si>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</si>
  <si>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</si>
  <si>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</si>
  <si>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</si>
  <si>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</si>
  <si>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</si>
  <si>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</si>
  <si>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</si>
  <si>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</si>
  <si>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</si>
  <si>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</si>
  <si>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</si>
  <si>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</si>
  <si>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</si>
  <si>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</si>
  <si>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</si>
  <si>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</si>
  <si>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</si>
  <si>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</si>
  <si>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</si>
  <si>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</si>
  <si>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</si>
  <si>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</si>
  <si>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</si>
  <si>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</si>
  <si>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</si>
  <si>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</si>
  <si>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</si>
  <si>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</si>
  <si>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</si>
  <si>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</si>
  <si>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</si>
  <si>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</si>
  <si>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</si>
  <si>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</si>
  <si>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</si>
  <si>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</si>
  <si>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</si>
  <si>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</si>
  <si>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</si>
  <si>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</si>
  <si>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</si>
  <si>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</si>
  <si>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</si>
  <si>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</si>
  <si>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</si>
  <si>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</si>
  <si>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</si>
  <si>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</si>
  <si>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</si>
  <si>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</si>
  <si>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</si>
  <si>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</si>
  <si>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</si>
  <si>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</si>
  <si>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</si>
  <si>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</si>
  <si>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</si>
  <si>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</si>
  <si>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</si>
  <si>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</si>
  <si>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</si>
  <si>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</si>
  <si>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</si>
  <si>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</si>
  <si>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</si>
  <si>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</si>
  <si>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</si>
  <si>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</si>
  <si>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</si>
  <si>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</si>
  <si>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</si>
  <si>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</si>
  <si>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</si>
  <si>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</si>
  <si>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</si>
  <si>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</si>
  <si>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</si>
  <si>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</si>
  <si>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</si>
  <si>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</si>
  <si>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</si>
  <si>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</si>
  <si>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</si>
  <si>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</si>
  <si>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</si>
  <si>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</si>
  <si>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</si>
  <si>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</si>
  <si>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</si>
  <si>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</si>
  <si>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</si>
  <si>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</si>
  <si>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</si>
  <si>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</si>
  <si>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</si>
  <si>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</si>
  <si>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</si>
  <si>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</si>
  <si>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</si>
  <si>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</si>
  <si>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</si>
  <si>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</si>
  <si>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</si>
  <si>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</si>
  <si>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</si>
  <si>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</si>
  <si>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</si>
  <si>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</si>
  <si>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</si>
  <si>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</si>
  <si>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</si>
  <si>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</si>
  <si>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</si>
  <si>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</si>
  <si>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</si>
  <si>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</si>
  <si>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</si>
  <si>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</si>
  <si>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</si>
  <si>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</si>
  <si>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</si>
  <si>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</si>
  <si>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</si>
  <si>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</si>
  <si>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</si>
  <si>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</si>
  <si>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</si>
  <si>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</si>
  <si>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</si>
  <si>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</si>
  <si>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</si>
  <si>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</si>
  <si>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</si>
  <si>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</si>
  <si>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</si>
  <si>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</si>
  <si>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</si>
  <si>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</si>
  <si>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</si>
  <si>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</si>
  <si>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</si>
  <si>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</si>
  <si>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</si>
  <si>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</si>
  <si>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</si>
  <si>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</si>
  <si>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</si>
  <si>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</si>
  <si>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</si>
  <si>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</si>
  <si>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</si>
  <si>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</si>
  <si>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</si>
  <si>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</si>
  <si>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</si>
  <si>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</si>
  <si>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</si>
  <si>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</si>
  <si>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</si>
  <si>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</si>
  <si>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</si>
  <si>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</si>
  <si>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</si>
  <si>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</si>
  <si>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</si>
  <si>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</si>
  <si>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</si>
  <si>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</si>
  <si>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</si>
  <si>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</si>
  <si>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</si>
  <si>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</si>
  <si>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</si>
  <si>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</si>
  <si>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</si>
  <si>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</si>
  <si>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</si>
  <si>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</si>
  <si>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</si>
  <si>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</si>
  <si>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</si>
  <si>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</si>
  <si>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</si>
  <si>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</si>
  <si>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</si>
  <si>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</si>
  <si>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</si>
  <si>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</si>
  <si>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</si>
  <si>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</si>
  <si>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</si>
  <si>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</si>
  <si>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</si>
  <si>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</si>
  <si>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</si>
  <si>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</si>
  <si>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</si>
  <si>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</si>
  <si>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</si>
  <si>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</si>
  <si>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</si>
  <si>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</si>
  <si>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</si>
  <si>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</si>
  <si>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</si>
  <si>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</si>
  <si>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</si>
  <si>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</si>
  <si>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</si>
  <si>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</si>
  <si>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</si>
  <si>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</si>
  <si>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</si>
  <si>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</si>
  <si>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</si>
  <si>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</si>
  <si>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</si>
  <si>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</si>
  <si>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</si>
  <si>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</si>
  <si>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</si>
  <si>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</si>
  <si>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</si>
  <si>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</si>
  <si>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</si>
  <si>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</si>
  <si>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</si>
  <si>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</si>
  <si>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</si>
  <si>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</si>
  <si>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</si>
  <si>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</si>
  <si>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</si>
  <si>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</si>
  <si>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</si>
  <si>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</si>
  <si>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</si>
  <si>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</si>
  <si>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</si>
  <si>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</si>
  <si>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</si>
  <si>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</si>
  <si>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</si>
  <si>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</si>
  <si>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</si>
  <si>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</si>
  <si>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</si>
  <si>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</si>
  <si>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</si>
  <si>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</si>
  <si>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</si>
  <si>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</si>
  <si>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</si>
  <si>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</si>
  <si>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</si>
  <si>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</si>
  <si>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</si>
  <si>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</si>
  <si>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</si>
  <si>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</si>
  <si>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</si>
  <si>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</si>
  <si>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</si>
  <si>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</si>
  <si>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</si>
  <si>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</si>
  <si>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</si>
  <si>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</si>
  <si>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</si>
  <si>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</si>
  <si>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</si>
  <si>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</si>
  <si>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</si>
  <si>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</si>
  <si>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</si>
  <si>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</si>
  <si>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</si>
  <si>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</si>
  <si>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</si>
  <si>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</si>
  <si>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</si>
  <si>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</si>
  <si>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</si>
  <si>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</si>
  <si>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</si>
  <si>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</si>
  <si>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</si>
  <si>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</si>
  <si>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</si>
  <si>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</si>
  <si>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</si>
  <si>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</si>
  <si>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</si>
  <si>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</si>
  <si>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</si>
  <si>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</si>
  <si>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</si>
  <si>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</si>
  <si>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</si>
  <si>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</si>
  <si>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</si>
  <si>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</si>
  <si>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</si>
  <si>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</si>
  <si>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</si>
  <si>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</si>
  <si>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</si>
  <si>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</si>
  <si>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</si>
  <si>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</si>
  <si>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</si>
  <si>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</si>
  <si>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</si>
  <si>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</si>
  <si>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</si>
  <si>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</si>
  <si>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</si>
  <si>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</si>
  <si>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</si>
  <si>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</si>
  <si>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</si>
  <si>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</si>
  <si>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</si>
  <si>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</si>
  <si>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</si>
  <si>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</si>
  <si>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</si>
  <si>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</si>
  <si>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</si>
  <si>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</si>
  <si>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</si>
  <si>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</si>
  <si>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</si>
  <si>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</si>
  <si>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</si>
  <si>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</si>
  <si>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</si>
  <si>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</si>
  <si>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</si>
  <si>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</si>
  <si>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</si>
  <si>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</si>
  <si>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</si>
  <si>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</si>
  <si>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</si>
  <si>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</si>
  <si>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</si>
  <si>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</si>
  <si>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</si>
  <si>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</si>
  <si>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</si>
  <si>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</si>
  <si>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</si>
  <si>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</si>
  <si>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</si>
  <si>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</si>
  <si>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</si>
  <si>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</si>
  <si>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</si>
  <si>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</si>
  <si>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</si>
  <si>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</si>
  <si>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</si>
  <si>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</si>
  <si>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</si>
  <si>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</si>
  <si>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</si>
  <si>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</si>
  <si>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</si>
  <si>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</si>
  <si>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</si>
  <si>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</si>
  <si>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</si>
  <si>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</si>
  <si>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</si>
  <si>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</si>
  <si>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</si>
  <si>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</si>
  <si>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</si>
  <si>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</si>
  <si>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</si>
  <si>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</si>
  <si>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</si>
  <si>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</si>
  <si>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</si>
  <si>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</si>
  <si>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</si>
  <si>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</si>
  <si>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</si>
  <si>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</si>
  <si>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</si>
  <si>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</si>
  <si>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</si>
  <si>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</si>
  <si>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</si>
  <si>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</si>
  <si>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</si>
  <si>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</si>
  <si>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</si>
  <si>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</si>
  <si>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</si>
  <si>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</si>
  <si>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</si>
  <si>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</si>
  <si>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</si>
  <si>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</si>
  <si>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</si>
  <si>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</si>
  <si>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</si>
  <si>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</si>
  <si>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</si>
  <si>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</si>
  <si>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</si>
  <si>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</si>
  <si>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</si>
  <si>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</si>
  <si>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</si>
  <si>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</si>
  <si>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</si>
  <si>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</si>
  <si>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</si>
  <si>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</si>
  <si>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</si>
  <si>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</si>
  <si>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</si>
  <si>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</si>
  <si>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</si>
  <si>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</si>
  <si>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</si>
  <si>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</si>
  <si>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</si>
  <si>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</si>
  <si>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</si>
  <si>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</si>
  <si>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</si>
  <si>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</si>
  <si>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</si>
  <si>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</si>
  <si>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</si>
  <si>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</si>
  <si>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</si>
  <si>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</si>
  <si>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</si>
  <si>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</si>
  <si>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</si>
  <si>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</si>
  <si>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</si>
  <si>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</si>
  <si>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</si>
  <si>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</si>
  <si>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</si>
  <si>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</si>
  <si>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</si>
  <si>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</si>
  <si>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</si>
  <si>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</si>
  <si>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</si>
  <si>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</si>
  <si>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</si>
  <si>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</si>
  <si>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</si>
  <si>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</si>
  <si>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</si>
  <si>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</si>
  <si>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</si>
  <si>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</si>
  <si>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</si>
  <si>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</si>
  <si>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</si>
  <si>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</si>
  <si>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</si>
  <si>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</si>
  <si>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</si>
  <si>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</si>
  <si>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</si>
  <si>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</si>
  <si>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</si>
  <si>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</si>
  <si>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</si>
  <si>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</si>
  <si>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</si>
  <si>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</si>
  <si>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</si>
  <si>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</si>
  <si>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</si>
  <si>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</si>
  <si>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</si>
  <si>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</si>
  <si>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</si>
  <si>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</si>
  <si>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</si>
  <si>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</si>
  <si>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</si>
  <si>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</si>
  <si>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</si>
  <si>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</si>
  <si>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</si>
  <si>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</si>
  <si>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</si>
  <si>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</si>
  <si>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</si>
  <si>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</si>
  <si>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</si>
  <si>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</si>
  <si>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</si>
  <si>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</si>
  <si>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</si>
  <si>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</si>
  <si>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</si>
  <si>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</si>
  <si>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</si>
  <si>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</si>
  <si>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</si>
  <si>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</si>
  <si>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</si>
  <si>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</si>
  <si>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</si>
  <si>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</si>
  <si>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</si>
  <si>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</si>
  <si>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</si>
  <si>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</si>
  <si>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</si>
  <si>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</si>
  <si>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</si>
  <si>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</si>
  <si>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</si>
  <si>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</si>
  <si>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</si>
  <si>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</si>
  <si>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</si>
  <si>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</si>
  <si>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</si>
  <si>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</si>
  <si>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</si>
  <si>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</si>
  <si>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</si>
  <si>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</si>
  <si>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</si>
  <si>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</si>
  <si>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</si>
  <si>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</si>
  <si>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</si>
  <si>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</si>
  <si>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</si>
  <si>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</si>
  <si>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</si>
  <si>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</si>
  <si>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</si>
  <si>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</si>
  <si>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</si>
  <si>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</si>
  <si>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</si>
  <si>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</si>
  <si>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</si>
  <si>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</si>
  <si>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</si>
  <si>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</si>
  <si>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</si>
  <si>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</si>
  <si>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</si>
  <si>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</si>
  <si>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</si>
  <si>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</si>
  <si>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</si>
  <si>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</si>
  <si>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</si>
  <si>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</si>
  <si>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</si>
  <si>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</si>
  <si>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</si>
  <si>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</si>
  <si>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</si>
  <si>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</si>
  <si>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</si>
  <si>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</si>
  <si>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</si>
  <si>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</si>
  <si>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</si>
  <si>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</si>
  <si>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</si>
  <si>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</si>
  <si>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</si>
  <si>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</si>
  <si>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</si>
  <si>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</si>
  <si>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</si>
  <si>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</si>
  <si>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</si>
  <si>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</si>
  <si>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</si>
  <si>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</si>
  <si>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</si>
  <si>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</si>
  <si>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</si>
  <si>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</si>
  <si>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</si>
  <si>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</si>
  <si>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</si>
  <si>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</si>
  <si>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</si>
  <si>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</si>
  <si>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</si>
  <si>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</si>
  <si>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</si>
  <si>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</si>
  <si>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</si>
  <si>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</si>
  <si>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</si>
  <si>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</si>
  <si>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</si>
  <si>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</si>
  <si>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</si>
  <si>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</si>
  <si>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</si>
  <si>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</si>
  <si>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</si>
  <si>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</si>
  <si>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</si>
  <si>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</si>
  <si>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</si>
  <si>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</si>
  <si>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</si>
  <si>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</si>
  <si>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</si>
  <si>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</si>
  <si>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</si>
  <si>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</si>
  <si>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</si>
  <si>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</si>
  <si>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</si>
  <si>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</si>
  <si>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</si>
  <si>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</si>
  <si>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</si>
  <si>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</si>
  <si>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</si>
  <si>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</si>
  <si>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</si>
  <si>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</si>
  <si>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</si>
  <si>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</si>
  <si>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</si>
  <si>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</si>
  <si>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</si>
  <si>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</si>
  <si>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</si>
  <si>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</si>
  <si>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</si>
  <si>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</si>
  <si>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</si>
  <si>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</si>
  <si>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</si>
  <si>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</si>
  <si>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</si>
  <si>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</si>
  <si>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</si>
  <si>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</si>
  <si>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</si>
  <si>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</si>
  <si>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</si>
  <si>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</si>
  <si>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</si>
  <si>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</si>
  <si>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</si>
  <si>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</si>
  <si>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</si>
  <si>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</si>
  <si>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</si>
  <si>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</si>
  <si>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</si>
  <si>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</si>
  <si>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</si>
  <si>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</si>
  <si>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</si>
  <si>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</si>
  <si>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</si>
  <si>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</si>
  <si>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</si>
  <si>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</si>
  <si>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</si>
  <si>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</si>
  <si>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</si>
  <si>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</si>
  <si>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</si>
  <si>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</si>
  <si>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</si>
  <si>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</si>
  <si>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</si>
  <si>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</si>
  <si>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</si>
  <si>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</si>
  <si>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</si>
  <si>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</si>
  <si>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</si>
  <si>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</si>
  <si>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</si>
  <si>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</si>
  <si>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</si>
  <si>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</si>
  <si>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</si>
  <si>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</si>
  <si>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</si>
  <si>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</si>
  <si>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</si>
  <si>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</si>
  <si>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</si>
  <si>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</si>
  <si>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</si>
  <si>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</si>
  <si>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</si>
  <si>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</si>
  <si>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</si>
  <si>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</si>
  <si>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</si>
  <si>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</si>
  <si>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</si>
  <si>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</si>
  <si>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</si>
  <si>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</si>
  <si>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</si>
  <si>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</si>
  <si>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</si>
  <si>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</si>
  <si>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</si>
  <si>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</si>
  <si>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</si>
  <si>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</si>
  <si>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</si>
  <si>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</si>
  <si>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</si>
  <si>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</si>
  <si>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</si>
  <si>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</si>
  <si>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</si>
  <si>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</si>
  <si>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</si>
  <si>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</si>
  <si>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</si>
  <si>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</si>
  <si>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</si>
  <si>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</si>
  <si>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</si>
  <si>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</si>
  <si>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</si>
  <si>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</si>
  <si>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</si>
  <si>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</si>
  <si>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</si>
  <si>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</si>
  <si>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</si>
  <si>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</si>
  <si>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</si>
  <si>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</si>
  <si>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</si>
  <si>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</si>
  <si>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</si>
  <si>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</si>
  <si>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</si>
  <si>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</si>
  <si>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</si>
  <si>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</si>
  <si>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</si>
  <si>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</si>
  <si>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</si>
  <si>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</si>
  <si>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</si>
  <si>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</si>
  <si>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</si>
  <si>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</si>
  <si>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</si>
  <si>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</si>
  <si>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</si>
  <si>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</si>
  <si>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</si>
  <si>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</si>
  <si>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</si>
  <si>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</si>
  <si>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</si>
  <si>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</si>
  <si>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</si>
  <si>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</si>
  <si>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</si>
  <si>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</si>
  <si>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</si>
  <si>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</si>
  <si>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</si>
  <si>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</si>
  <si>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</si>
  <si>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</si>
  <si>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</si>
  <si>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</si>
  <si>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</si>
  <si>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</si>
  <si>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</si>
  <si>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</si>
  <si>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</si>
  <si>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</si>
  <si>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</si>
  <si>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</si>
  <si>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</si>
  <si>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</si>
  <si>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</si>
  <si>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</si>
  <si>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</si>
  <si>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</si>
  <si>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</si>
  <si>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</si>
  <si>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</si>
  <si>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</si>
  <si>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</si>
  <si>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</si>
  <si>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</si>
  <si>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</si>
  <si>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</si>
  <si>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</si>
  <si>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</si>
  <si>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</si>
  <si>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</si>
  <si>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</si>
  <si>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</si>
  <si>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</si>
  <si>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</si>
  <si>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</si>
  <si>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</si>
  <si>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</si>
  <si>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</si>
  <si>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</si>
  <si>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</si>
  <si>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</si>
  <si>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</si>
  <si>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</si>
  <si>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</si>
  <si>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</si>
  <si>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</si>
  <si>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</si>
  <si>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</si>
  <si>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</si>
  <si>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</si>
  <si>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</si>
  <si>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</si>
  <si>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</si>
  <si>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</si>
  <si>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</si>
  <si>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</si>
  <si>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</si>
  <si>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</si>
  <si>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</si>
  <si>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</si>
  <si>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</si>
  <si>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</si>
  <si>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</si>
  <si>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</si>
  <si>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</si>
  <si>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</si>
  <si>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</si>
  <si>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</si>
  <si>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</si>
  <si>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</si>
  <si>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</si>
  <si>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</si>
  <si>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</si>
  <si>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</si>
  <si>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</si>
  <si>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</si>
  <si>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</si>
  <si>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</si>
  <si>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</si>
  <si>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</si>
  <si>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</si>
  <si>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</si>
  <si>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</si>
  <si>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</si>
  <si>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</si>
  <si>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</si>
  <si>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</si>
  <si>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</si>
  <si>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</si>
  <si>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</si>
  <si>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</si>
  <si>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</si>
  <si>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</si>
  <si>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</si>
  <si>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</si>
  <si>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</si>
  <si>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</si>
  <si>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</si>
  <si>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</si>
  <si>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</si>
  <si>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</si>
  <si>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</si>
  <si>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</si>
  <si>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</si>
  <si>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</si>
  <si>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</si>
  <si>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</si>
  <si>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</si>
  <si>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</si>
  <si>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</si>
  <si>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</si>
  <si>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</si>
  <si>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</si>
  <si>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</si>
  <si>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</si>
  <si>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</si>
  <si>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</si>
  <si>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</si>
  <si>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</si>
  <si>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</si>
  <si>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</si>
  <si>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</si>
  <si>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</si>
  <si>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</si>
  <si>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</si>
  <si>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</si>
  <si>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</si>
  <si>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</si>
  <si>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</si>
  <si>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</si>
  <si>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</si>
  <si>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</si>
  <si>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</si>
  <si>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</si>
  <si>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</si>
  <si>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</si>
  <si>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</si>
  <si>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</si>
  <si>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</si>
  <si>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</si>
  <si>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</si>
  <si>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</si>
  <si>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</si>
  <si>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</si>
  <si>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</si>
  <si>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</si>
  <si>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</si>
  <si>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</si>
  <si>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</si>
  <si>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</si>
  <si>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</si>
  <si>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</si>
  <si>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</si>
  <si>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</si>
  <si>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</si>
  <si>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</si>
  <si>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</si>
  <si>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</si>
  <si>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</si>
  <si>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</si>
  <si>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</si>
  <si>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</si>
  <si>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</si>
  <si>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</si>
  <si>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</si>
  <si>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</si>
  <si>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</si>
  <si>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</si>
  <si>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</si>
  <si>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</si>
  <si>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</si>
  <si>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</si>
  <si>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</si>
  <si>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</si>
  <si>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</si>
  <si>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</si>
  <si>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</si>
  <si>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</si>
  <si>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</si>
  <si>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</si>
  <si>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</si>
  <si>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</si>
  <si>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</si>
  <si>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</si>
  <si>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</si>
  <si>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</si>
  <si>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</si>
  <si>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</si>
  <si>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</si>
  <si>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</si>
  <si>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</si>
  <si>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</si>
  <si>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</si>
  <si>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</si>
  <si>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</si>
  <si>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</si>
  <si>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</si>
  <si>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</si>
  <si>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</si>
  <si>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</si>
  <si>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</si>
  <si>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</si>
  <si>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</si>
  <si>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</si>
  <si>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</si>
  <si>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</si>
  <si>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</si>
  <si>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</si>
  <si>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</si>
  <si>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</si>
  <si>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</si>
  <si>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</si>
  <si>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</si>
  <si>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</si>
  <si>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</si>
  <si>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</si>
  <si>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</si>
  <si>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</si>
  <si>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</si>
  <si>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</si>
  <si>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</si>
  <si>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</si>
  <si>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</si>
  <si>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</si>
  <si>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</si>
  <si>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</si>
  <si>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</si>
  <si>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</si>
  <si>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</si>
  <si>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</si>
  <si>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</si>
  <si>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</si>
  <si>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</si>
  <si>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</si>
  <si>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</si>
  <si>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</si>
  <si>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</si>
  <si>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</si>
  <si>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</si>
  <si>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</si>
  <si>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</si>
  <si>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</si>
  <si>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</si>
  <si>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</si>
  <si>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</si>
  <si>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</si>
  <si>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</si>
  <si>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</si>
  <si>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</si>
  <si>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</si>
  <si>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</si>
  <si>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</si>
  <si>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</si>
  <si>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</si>
  <si>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</si>
  <si>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</si>
  <si>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</si>
  <si>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</si>
  <si>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</si>
  <si>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</si>
  <si>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</si>
  <si>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</si>
  <si>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</si>
  <si>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</si>
  <si>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</si>
  <si>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</si>
  <si>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</si>
  <si>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</si>
  <si>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</si>
  <si>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</si>
  <si>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</si>
  <si>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</si>
  <si>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</si>
  <si>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</si>
  <si>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</si>
  <si>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</si>
  <si>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</si>
  <si>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</si>
  <si>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</si>
  <si>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</si>
  <si>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</si>
  <si>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</si>
  <si>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</si>
  <si>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</si>
  <si>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</si>
  <si>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</si>
  <si>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</si>
  <si>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</si>
  <si>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</si>
  <si>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</si>
  <si>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</si>
  <si>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</si>
  <si>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</si>
  <si>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</si>
  <si>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</si>
  <si>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</si>
  <si>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</si>
  <si>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</si>
  <si>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</si>
  <si>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</si>
  <si>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</si>
  <si>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</si>
  <si>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</si>
  <si>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</si>
  <si>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</si>
  <si>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</si>
  <si>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</si>
  <si>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</si>
  <si>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</si>
  <si>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</si>
  <si>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</si>
  <si>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</si>
  <si>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</si>
  <si>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</si>
  <si>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</si>
  <si>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</si>
  <si>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</si>
  <si>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</si>
  <si>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</si>
  <si>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</si>
  <si>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</si>
  <si>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</si>
  <si>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</si>
  <si>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</si>
  <si>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</si>
  <si>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</si>
  <si>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</si>
  <si>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</si>
  <si>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</si>
  <si>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</si>
  <si>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</si>
  <si>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</si>
  <si>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</si>
  <si>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</si>
  <si>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</si>
  <si>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</si>
  <si>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</si>
  <si>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</si>
  <si>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</si>
  <si>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</si>
  <si>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</si>
  <si>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</si>
  <si>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</si>
  <si>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</si>
  <si>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</si>
  <si>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</si>
  <si>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</si>
  <si>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</si>
  <si>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</si>
  <si>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</si>
  <si>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</si>
  <si>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</si>
  <si>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</si>
  <si>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</si>
  <si>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</si>
  <si>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</si>
  <si>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</si>
  <si>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</si>
  <si>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</si>
  <si>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</si>
  <si>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</si>
  <si>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</si>
  <si>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</si>
  <si>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</si>
  <si>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</si>
  <si>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</si>
  <si>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</si>
  <si>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</si>
  <si>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</si>
  <si>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</si>
  <si>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</si>
  <si>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</si>
  <si>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</si>
  <si>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</si>
  <si>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</si>
  <si>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</si>
  <si>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</si>
  <si>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</si>
  <si>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</si>
  <si>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</si>
  <si>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</si>
  <si>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</si>
  <si>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</si>
  <si>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</si>
  <si>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</si>
  <si>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</si>
  <si>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</si>
  <si>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</si>
  <si>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</si>
  <si>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</si>
  <si>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</si>
  <si>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</si>
  <si>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</si>
  <si>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</si>
  <si>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</si>
  <si>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</si>
  <si>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</si>
  <si>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</si>
  <si>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</si>
  <si>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</si>
  <si>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</si>
  <si>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</si>
  <si>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</si>
  <si>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</si>
  <si>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</si>
  <si>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</si>
  <si>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</si>
  <si>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</si>
  <si>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</si>
  <si>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</si>
  <si>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</si>
  <si>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</si>
  <si>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</si>
  <si>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</si>
  <si>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</si>
  <si>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</si>
  <si>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</si>
  <si>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</si>
  <si>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</si>
  <si>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</si>
  <si>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</si>
  <si>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</si>
  <si>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</si>
  <si>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</si>
  <si>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</si>
  <si>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</si>
  <si>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</si>
  <si>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</si>
  <si>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</si>
  <si>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</si>
  <si>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</si>
  <si>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</si>
  <si>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</si>
  <si>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</si>
  <si>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</si>
  <si>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</si>
  <si>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</si>
  <si>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</si>
  <si>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</si>
  <si>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</si>
  <si>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</si>
  <si>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</si>
  <si>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</si>
  <si>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</si>
  <si>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</si>
  <si>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</si>
  <si>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</si>
  <si>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</si>
  <si>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</si>
  <si>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</si>
  <si>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</si>
  <si>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</si>
  <si>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</si>
  <si>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</si>
  <si>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</si>
  <si>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</si>
  <si>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</si>
  <si>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</si>
  <si>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</si>
  <si>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</si>
  <si>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</si>
  <si>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</si>
  <si>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</si>
  <si>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</si>
  <si>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</si>
  <si>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</si>
  <si>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</si>
  <si>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</si>
  <si>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</si>
  <si>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</si>
  <si>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</si>
  <si>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</si>
  <si>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</si>
  <si>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</si>
  <si>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</si>
  <si>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</si>
  <si>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</si>
  <si>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</si>
  <si>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</si>
  <si>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</si>
  <si>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</si>
  <si>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</si>
  <si>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</si>
  <si>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</si>
  <si>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</si>
  <si>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</si>
  <si>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</si>
  <si>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</si>
  <si>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</si>
  <si>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</si>
  <si>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</si>
  <si>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</si>
  <si>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</si>
  <si>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</si>
  <si>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</si>
  <si>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</si>
  <si>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</si>
  <si>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</si>
  <si>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</si>
  <si>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</si>
  <si>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</si>
  <si>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</si>
  <si>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</si>
  <si>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</si>
  <si>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</si>
  <si>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</si>
  <si>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</si>
  <si>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</si>
  <si>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</si>
  <si>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</si>
  <si>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</si>
  <si>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</si>
  <si>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</si>
  <si>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</si>
  <si>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</si>
  <si>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</si>
  <si>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</si>
  <si>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</si>
  <si>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</si>
  <si>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</si>
  <si>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</si>
  <si>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</si>
  <si>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</si>
  <si>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</si>
  <si>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</si>
  <si>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</si>
  <si>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</si>
  <si>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</si>
  <si>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</si>
  <si>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</si>
  <si>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</si>
  <si>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</si>
  <si>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</si>
  <si>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</si>
  <si>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</si>
  <si>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</si>
  <si>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</si>
  <si>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</si>
  <si>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</si>
  <si>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</si>
  <si>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</si>
  <si>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</si>
  <si>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</si>
  <si>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</si>
  <si>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</si>
  <si>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</si>
  <si>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</si>
  <si>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</si>
  <si>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</si>
  <si>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</si>
  <si>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</si>
  <si>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</si>
  <si>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</si>
  <si>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</si>
  <si>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</si>
  <si>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</si>
  <si>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</si>
  <si>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</si>
  <si>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</si>
  <si>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</si>
  <si>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</si>
  <si>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</si>
  <si>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</si>
  <si>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</si>
  <si>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</si>
  <si>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</si>
  <si>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</si>
  <si>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</si>
  <si>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</si>
  <si>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</si>
  <si>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</si>
  <si>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</si>
  <si>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</si>
  <si>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</si>
  <si>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</si>
  <si>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</si>
  <si>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</si>
  <si>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</si>
  <si>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</si>
  <si>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</si>
  <si>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</si>
  <si>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</si>
  <si>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</si>
  <si>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</si>
  <si>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</si>
  <si>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</si>
  <si>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</si>
  <si>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</si>
  <si>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</si>
  <si>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</si>
  <si>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</si>
  <si>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</si>
  <si>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</si>
  <si>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</si>
  <si>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</si>
  <si>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</si>
  <si>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</si>
  <si>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</si>
  <si>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</si>
  <si>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</si>
  <si>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</si>
  <si>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</si>
  <si>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</si>
  <si>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</si>
  <si>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</si>
  <si>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</si>
  <si>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</si>
  <si>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</si>
  <si>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</si>
  <si>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</si>
  <si>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</si>
  <si>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</si>
  <si>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</si>
  <si>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</si>
  <si>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</si>
  <si>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</si>
  <si>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</si>
  <si>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</si>
  <si>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</si>
  <si>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</si>
  <si>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</si>
  <si>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</si>
  <si>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</si>
  <si>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</si>
  <si>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</si>
  <si>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</si>
  <si>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</si>
  <si>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</si>
  <si>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</si>
  <si>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</si>
  <si>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</si>
  <si>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</si>
  <si>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</si>
  <si>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</si>
  <si>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</si>
  <si>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</si>
  <si>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</si>
  <si>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</si>
  <si>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</si>
  <si>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</si>
  <si>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</si>
  <si>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</si>
  <si>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</si>
  <si>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</si>
  <si>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</si>
  <si>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</si>
  <si>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</si>
  <si>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</si>
  <si>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</si>
  <si>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</si>
  <si>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</si>
  <si>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</si>
  <si>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</si>
  <si>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</si>
  <si>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</si>
  <si>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</si>
  <si>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</si>
  <si>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</si>
  <si>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</si>
  <si>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</si>
  <si>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</si>
  <si>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</si>
  <si>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</si>
  <si>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</si>
  <si>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</si>
  <si>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</si>
  <si>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</si>
  <si>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</si>
  <si>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</si>
  <si>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</si>
  <si>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</si>
  <si>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</si>
  <si>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</si>
  <si>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</si>
  <si>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</si>
  <si>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</si>
  <si>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</si>
  <si>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</si>
  <si>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</si>
  <si>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</si>
  <si>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</si>
  <si>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</si>
  <si>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</si>
  <si>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</si>
  <si>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</si>
  <si>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</si>
  <si>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</si>
  <si>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</si>
  <si>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</si>
  <si>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</si>
  <si>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</si>
  <si>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</si>
  <si>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</si>
  <si>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</si>
  <si>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</si>
  <si>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</si>
  <si>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</si>
  <si>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</si>
  <si>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</si>
  <si>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</si>
  <si>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</si>
  <si>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</si>
  <si>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</si>
  <si>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</si>
  <si>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</si>
  <si>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</si>
  <si>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</si>
  <si>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</si>
  <si>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</si>
  <si>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</si>
  <si>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</si>
  <si>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</si>
  <si>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</si>
  <si>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</si>
  <si>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</si>
  <si>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</si>
  <si>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</si>
  <si>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</si>
  <si>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</si>
  <si>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</si>
  <si>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</si>
  <si>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</si>
  <si>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</si>
  <si>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</si>
  <si>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</si>
  <si>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</si>
  <si>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</si>
  <si>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</si>
  <si>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</si>
  <si>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</si>
  <si>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</si>
  <si>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</si>
  <si>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</si>
  <si>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</si>
  <si>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</si>
  <si>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</si>
  <si>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</si>
  <si>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</si>
  <si>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</si>
  <si>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</si>
  <si>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</si>
  <si>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</si>
  <si>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</si>
  <si>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</si>
  <si>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</si>
  <si>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</si>
  <si>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</si>
  <si>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</si>
  <si>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</si>
  <si>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</si>
  <si>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</si>
  <si>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</si>
  <si>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</si>
  <si>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</si>
  <si>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</si>
  <si>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</si>
  <si>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</si>
  <si>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</si>
  <si>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</si>
  <si>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</si>
  <si>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</si>
  <si>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</si>
  <si>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</si>
  <si>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</si>
  <si>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</si>
  <si>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</si>
  <si>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</si>
  <si>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</si>
  <si>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</si>
  <si>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</si>
  <si>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</si>
  <si>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</si>
  <si>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</si>
  <si>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</si>
  <si>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</si>
  <si>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</si>
  <si>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</si>
  <si>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</si>
  <si>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</si>
  <si>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</si>
  <si>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</si>
  <si>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</si>
  <si>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</si>
  <si>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</si>
  <si>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</si>
  <si>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</si>
  <si>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</si>
  <si>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</si>
  <si>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</si>
  <si>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</si>
  <si>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</si>
  <si>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</si>
  <si>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</si>
  <si>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</si>
  <si>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</si>
  <si>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</si>
  <si>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</si>
  <si>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</si>
  <si>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</si>
  <si>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</si>
  <si>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</si>
  <si>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</si>
  <si>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</si>
  <si>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</si>
  <si>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</si>
  <si>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</si>
  <si>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</si>
  <si>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</si>
  <si>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</si>
  <si>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</si>
  <si>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</si>
  <si>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</si>
  <si>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</si>
  <si>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</si>
  <si>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</si>
  <si>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</si>
  <si>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</si>
  <si>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</si>
  <si>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</si>
  <si>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</si>
  <si>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</si>
  <si>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</si>
  <si>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</si>
  <si>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</si>
  <si>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</si>
  <si>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</si>
  <si>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</si>
  <si>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</si>
  <si>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</si>
  <si>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</si>
  <si>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</si>
  <si>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</si>
  <si>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</si>
  <si>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</si>
  <si>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</si>
  <si>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</si>
  <si>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</si>
  <si>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</si>
  <si>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</si>
  <si>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</si>
  <si>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</si>
  <si>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</si>
  <si>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</si>
  <si>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</si>
  <si>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</si>
  <si>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</si>
  <si>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</si>
  <si>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</si>
  <si>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</si>
  <si>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</si>
  <si>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</si>
  <si>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</si>
  <si>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</si>
  <si>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</si>
  <si>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</si>
  <si>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</si>
  <si>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</si>
  <si>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</si>
  <si>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</si>
  <si>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</si>
  <si>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</si>
  <si>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</si>
  <si>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</si>
  <si>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</si>
  <si>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</si>
  <si>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</si>
  <si>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</si>
  <si>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</si>
  <si>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</si>
  <si>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</si>
  <si>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</si>
  <si>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</si>
  <si>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</si>
  <si>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</si>
  <si>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</si>
  <si>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</si>
  <si>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</si>
  <si>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</si>
  <si>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</si>
  <si>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</si>
  <si>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</si>
  <si>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</si>
  <si>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</si>
  <si>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</si>
  <si>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</si>
  <si>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</si>
  <si>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</si>
  <si>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</si>
  <si>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</si>
  <si>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</si>
  <si>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</si>
  <si>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</si>
  <si>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</si>
  <si>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</si>
  <si>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</si>
  <si>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</si>
  <si>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</si>
  <si>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</si>
  <si>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</si>
  <si>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</si>
  <si>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</si>
  <si>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</si>
  <si>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</si>
  <si>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</si>
  <si>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</si>
  <si>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</si>
  <si>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</si>
  <si>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</si>
  <si>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</si>
  <si>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</si>
  <si>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</si>
  <si>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</si>
  <si>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</si>
  <si>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</si>
  <si>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</si>
  <si>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</si>
  <si>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</si>
  <si>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</si>
  <si>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</si>
  <si>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</si>
  <si>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</si>
  <si>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</si>
  <si>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</si>
  <si>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</si>
  <si>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</si>
  <si>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</si>
  <si>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</si>
  <si>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</si>
  <si>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</si>
  <si>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</si>
  <si>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</si>
  <si>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</si>
  <si>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</si>
  <si>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</si>
  <si>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</si>
  <si>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</si>
  <si>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</si>
  <si>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</si>
  <si>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</si>
  <si>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</si>
  <si>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</si>
  <si>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</si>
  <si>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</si>
  <si>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</si>
  <si>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</si>
  <si>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</si>
  <si>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</si>
  <si>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</si>
  <si>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</si>
  <si>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</si>
  <si>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</si>
  <si>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</si>
  <si>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</si>
  <si>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</si>
  <si>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</si>
  <si>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</si>
  <si>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</si>
  <si>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</si>
  <si>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</si>
  <si>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</si>
  <si>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</si>
  <si>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</si>
  <si>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</si>
  <si>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</si>
  <si>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</si>
  <si>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</si>
  <si>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</si>
  <si>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</si>
  <si>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</si>
  <si>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</si>
  <si>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</si>
  <si>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</si>
  <si>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</si>
  <si>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</si>
  <si>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</si>
  <si>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</si>
  <si>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</si>
  <si>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</si>
  <si>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</si>
  <si>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</si>
  <si>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</si>
  <si>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</si>
  <si>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</si>
  <si>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</si>
  <si>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</si>
  <si>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</si>
  <si>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</si>
  <si>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</si>
  <si>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</si>
  <si>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</si>
  <si>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</si>
  <si>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</si>
  <si>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</si>
  <si>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</si>
  <si>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</si>
  <si>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</si>
  <si>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</si>
  <si>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</si>
  <si>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</si>
  <si>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</si>
  <si>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</si>
  <si>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</si>
  <si>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</si>
  <si>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</si>
  <si>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</si>
  <si>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</si>
  <si>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</si>
  <si>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</si>
  <si>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</si>
  <si>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</si>
  <si>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</si>
  <si>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</si>
  <si>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</si>
  <si>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</si>
  <si>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</si>
  <si>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</si>
  <si>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</si>
  <si>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</si>
  <si>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</si>
  <si>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</si>
  <si>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</si>
  <si>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</si>
  <si>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</si>
  <si>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</si>
  <si>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</si>
  <si>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</si>
  <si>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</si>
  <si>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</si>
  <si>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</si>
  <si>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</si>
  <si>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</si>
  <si>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</si>
  <si>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</si>
  <si>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</si>
  <si>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</si>
  <si>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</si>
  <si>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</si>
  <si>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</si>
  <si>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</si>
  <si>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</si>
  <si>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</si>
  <si>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</si>
  <si>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</si>
  <si>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</si>
  <si>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</si>
  <si>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</si>
  <si>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</si>
  <si>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</si>
  <si>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</si>
  <si>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</si>
  <si>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</si>
  <si>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</si>
  <si>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</si>
  <si>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</si>
  <si>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</si>
  <si>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</si>
  <si>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</si>
  <si>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</si>
  <si>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</si>
  <si>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</si>
  <si>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</si>
  <si>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</si>
  <si>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</si>
  <si>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</si>
  <si>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</si>
  <si>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</si>
  <si>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</si>
  <si>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</si>
  <si>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</si>
  <si>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</si>
  <si>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</si>
  <si>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</si>
  <si>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</si>
  <si>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</si>
  <si>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</si>
  <si>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</si>
  <si>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</si>
  <si>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</si>
  <si>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</si>
  <si>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</si>
  <si>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</si>
  <si>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</si>
  <si>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</si>
  <si>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</si>
  <si>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</si>
  <si>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</si>
  <si>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</si>
  <si>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</si>
  <si>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</si>
  <si>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</si>
  <si>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</si>
  <si>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</si>
  <si>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</si>
  <si>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</si>
  <si>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</si>
  <si>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</si>
  <si>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</si>
  <si>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</si>
  <si>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</si>
  <si>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</si>
  <si>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</si>
  <si>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</si>
  <si>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</si>
  <si>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</si>
  <si>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</si>
  <si>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</si>
  <si>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</si>
  <si>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</si>
  <si>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</si>
  <si>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</si>
  <si>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</si>
  <si>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</si>
  <si>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</si>
  <si>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</si>
  <si>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</si>
  <si>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</si>
  <si>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</si>
  <si>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</si>
  <si>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</si>
  <si>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</si>
  <si>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</si>
  <si>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</si>
  <si>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</si>
  <si>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</si>
  <si>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</si>
  <si>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</si>
  <si>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</si>
  <si>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</si>
  <si>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</si>
  <si>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</si>
  <si>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</si>
  <si>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</si>
  <si>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</si>
  <si>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</si>
  <si>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</si>
  <si>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</si>
  <si>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</si>
  <si>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</si>
  <si>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</si>
  <si>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</si>
  <si>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</si>
  <si>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</si>
  <si>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</si>
  <si>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</si>
  <si>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</si>
  <si>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</si>
  <si>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</si>
  <si>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</si>
  <si>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</si>
  <si>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</si>
  <si>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</si>
  <si>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</si>
  <si>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</si>
  <si>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</si>
  <si>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</si>
  <si>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</si>
  <si>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</si>
  <si>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</si>
  <si>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</si>
  <si>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</si>
  <si>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</si>
  <si>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</si>
  <si>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</si>
  <si>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</si>
  <si>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</si>
  <si>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</si>
  <si>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</si>
  <si>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</si>
  <si>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</si>
  <si>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</si>
  <si>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</si>
  <si>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</si>
  <si>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</si>
  <si>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</si>
  <si>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</si>
  <si>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</si>
  <si>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</si>
  <si>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</si>
  <si>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</si>
  <si>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</si>
  <si>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</si>
  <si>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</si>
  <si>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</si>
  <si>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</si>
  <si>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</si>
  <si>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</si>
  <si>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</si>
  <si>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</si>
  <si>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</si>
  <si>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</si>
  <si>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</si>
  <si>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</si>
  <si>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</si>
  <si>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</si>
  <si>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</si>
  <si>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</si>
  <si>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</si>
  <si>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</si>
  <si>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</si>
  <si>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</si>
  <si>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</si>
  <si>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</si>
  <si>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</si>
  <si>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</si>
  <si>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</si>
  <si>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</si>
  <si>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</si>
  <si>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</si>
  <si>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</si>
  <si>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</si>
  <si>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</si>
  <si>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</si>
  <si>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</si>
  <si>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</si>
  <si>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</si>
  <si>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</si>
  <si>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</si>
  <si>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</si>
  <si>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</si>
  <si>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</si>
  <si>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</si>
  <si>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</si>
  <si>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</si>
  <si>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</si>
  <si>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</si>
  <si>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</si>
  <si>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</si>
  <si>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</si>
  <si>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</si>
  <si>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</si>
  <si>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</si>
  <si>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</si>
  <si>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</si>
  <si>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</si>
  <si>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</si>
  <si>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</si>
  <si>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</si>
  <si>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</si>
  <si>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</si>
  <si>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</si>
  <si>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</si>
  <si>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</si>
  <si>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</si>
  <si>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</si>
  <si>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</si>
  <si>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</si>
  <si>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</si>
  <si>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</si>
  <si>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</si>
  <si>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</si>
  <si>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</si>
  <si>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</si>
  <si>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</si>
  <si>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</si>
  <si>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</si>
  <si>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</si>
  <si>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</si>
  <si>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</si>
  <si>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</si>
  <si>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</si>
  <si>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</si>
  <si>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</si>
  <si>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</si>
  <si>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</si>
  <si>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</si>
  <si>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</si>
  <si>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</si>
  <si>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</si>
  <si>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</si>
  <si>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</si>
  <si>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</si>
  <si>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</si>
  <si>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</si>
  <si>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</si>
  <si>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</si>
  <si>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</si>
  <si>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</si>
  <si>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</si>
  <si>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</si>
  <si>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</si>
  <si>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</si>
  <si>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</si>
  <si>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</si>
  <si>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</si>
  <si>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</si>
  <si>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</si>
  <si>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</si>
  <si>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</si>
  <si>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</si>
  <si>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</si>
  <si>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</si>
  <si>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</si>
  <si>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</si>
  <si>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</si>
  <si>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</si>
  <si>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</si>
  <si>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</si>
  <si>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</si>
  <si>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</si>
  <si>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</si>
  <si>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</si>
  <si>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</si>
  <si>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</si>
  <si>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</si>
  <si>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</si>
  <si>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</si>
  <si>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</si>
  <si>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</si>
  <si>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</si>
  <si>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</si>
  <si>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</si>
  <si>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</si>
  <si>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</si>
  <si>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</si>
  <si>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</si>
  <si>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</si>
  <si>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</si>
  <si>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</si>
  <si>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</si>
  <si>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</si>
  <si>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</si>
  <si>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</si>
  <si>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</si>
  <si>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</si>
  <si>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</si>
  <si>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</si>
  <si>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</si>
  <si>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</si>
  <si>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</si>
  <si>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</si>
  <si>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</si>
  <si>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</si>
  <si>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</si>
  <si>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</si>
  <si>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</si>
  <si>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</si>
  <si>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</si>
  <si>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</si>
  <si>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</si>
  <si>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</si>
  <si>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</si>
  <si>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</si>
  <si>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</si>
  <si>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</si>
  <si>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</si>
  <si>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</si>
  <si>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</si>
  <si>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</si>
  <si>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</si>
  <si>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</si>
  <si>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</si>
  <si>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</si>
  <si>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</si>
  <si>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</si>
  <si>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</si>
  <si>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</si>
  <si>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</si>
  <si>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</si>
  <si>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</si>
  <si>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</si>
  <si>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</si>
  <si>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</si>
  <si>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</si>
  <si>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</si>
  <si>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</si>
  <si>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</si>
  <si>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</si>
  <si>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</si>
  <si>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</si>
  <si>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</si>
  <si>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</si>
  <si>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</si>
  <si>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</si>
  <si>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</si>
  <si>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</si>
  <si>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</si>
  <si>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</si>
  <si>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</si>
  <si>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</si>
  <si>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</si>
  <si>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</si>
  <si>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</si>
  <si>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</si>
  <si>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</si>
  <si>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</si>
  <si>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</si>
  <si>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</si>
  <si>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</si>
  <si>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</si>
  <si>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</si>
  <si>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</si>
  <si>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</si>
  <si>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</si>
  <si>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</si>
  <si>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</si>
  <si>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</si>
  <si>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</si>
  <si>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</si>
  <si>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</si>
  <si>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</si>
  <si>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</si>
  <si>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</si>
  <si>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</si>
  <si>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</si>
  <si>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</si>
  <si>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</si>
  <si>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</si>
  <si>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</si>
  <si>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</si>
  <si>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</si>
  <si>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</si>
  <si>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</si>
  <si>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</si>
  <si>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</si>
  <si>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</si>
  <si>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</si>
  <si>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</si>
  <si>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</si>
  <si>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</si>
  <si>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</si>
  <si>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</si>
  <si>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</si>
  <si>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</si>
  <si>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</si>
  <si>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</si>
  <si>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</si>
  <si>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</si>
  <si>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</si>
  <si>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</si>
  <si>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</si>
  <si>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</si>
  <si>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</si>
  <si>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</si>
  <si>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</si>
  <si>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</si>
  <si>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</si>
  <si>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</si>
  <si>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</si>
  <si>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</si>
  <si>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</si>
  <si>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</si>
  <si>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</si>
  <si>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</si>
  <si>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</si>
  <si>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</si>
  <si>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</si>
  <si>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</si>
  <si>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</si>
  <si>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</si>
  <si>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</si>
  <si>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</si>
  <si>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</si>
  <si>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</si>
  <si>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</si>
  <si>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</si>
  <si>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</si>
  <si>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</si>
  <si>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</si>
  <si>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</si>
  <si>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</si>
  <si>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</si>
  <si>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</si>
  <si>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</si>
  <si>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</si>
  <si>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</si>
  <si>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</si>
  <si>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</si>
  <si>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</si>
  <si>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</si>
  <si>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</si>
  <si>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</si>
  <si>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</si>
  <si>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</si>
  <si>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</si>
  <si>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</si>
  <si>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</si>
  <si>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</si>
  <si>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</si>
  <si>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</si>
  <si>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</si>
  <si>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</si>
  <si>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</si>
  <si>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</si>
  <si>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</si>
  <si>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</si>
  <si>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</si>
  <si>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</si>
  <si>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</si>
  <si>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</si>
  <si>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</si>
  <si>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</si>
  <si>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</si>
  <si>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</si>
  <si>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</si>
  <si>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</si>
  <si>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</si>
  <si>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</si>
  <si>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</si>
  <si>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</si>
  <si>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</si>
  <si>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</si>
  <si>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</si>
  <si>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</si>
  <si>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</si>
  <si>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</si>
  <si>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</si>
  <si>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</si>
  <si>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</si>
  <si>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</si>
  <si>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</si>
  <si>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</si>
  <si>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</si>
  <si>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</si>
  <si>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</si>
  <si>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</si>
  <si>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</si>
  <si>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</si>
  <si>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</si>
  <si>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</si>
  <si>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</si>
  <si>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</si>
  <si>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</si>
  <si>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</si>
  <si>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</si>
  <si>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</si>
  <si>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</si>
  <si>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</si>
  <si>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</si>
  <si>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</si>
  <si>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</si>
  <si>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</si>
  <si>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</si>
  <si>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</si>
  <si>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</si>
  <si>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</si>
  <si>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</si>
  <si>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</si>
  <si>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</si>
  <si>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</si>
  <si>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</si>
  <si>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</si>
  <si>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</si>
  <si>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</si>
  <si>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</si>
  <si>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</si>
  <si>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</si>
  <si>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</si>
  <si>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</si>
  <si>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</si>
  <si>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</si>
  <si>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</si>
  <si>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</si>
  <si>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</si>
  <si>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</si>
  <si>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</si>
  <si>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</si>
  <si>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</si>
  <si>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</si>
  <si>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</si>
  <si>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</si>
  <si>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</si>
  <si>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</si>
  <si>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</si>
  <si>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</si>
  <si>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</si>
  <si>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</si>
  <si>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</si>
  <si>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</si>
  <si>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</si>
  <si>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</si>
  <si>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</si>
  <si>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</si>
  <si>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</si>
  <si>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</si>
  <si>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</si>
  <si>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</si>
  <si>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</si>
  <si>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</si>
  <si>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</si>
  <si>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</si>
  <si>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</si>
  <si>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</si>
  <si>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</si>
  <si>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</si>
  <si>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</si>
  <si>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</si>
  <si>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</si>
  <si>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</si>
  <si>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</si>
  <si>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</si>
  <si>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</si>
  <si>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</si>
  <si>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</si>
  <si>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</si>
  <si>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</si>
  <si>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</si>
  <si>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</si>
  <si>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</si>
  <si>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</si>
  <si>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</si>
  <si>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</si>
  <si>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</si>
  <si>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</si>
  <si>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</si>
  <si>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</si>
  <si>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</si>
  <si>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</si>
  <si>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</si>
  <si>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</si>
  <si>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</si>
  <si>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</si>
  <si>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</si>
  <si>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</si>
  <si>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</si>
  <si>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</si>
  <si>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</si>
  <si>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</si>
  <si>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</si>
  <si>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</si>
  <si>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</si>
  <si>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</si>
  <si>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</si>
  <si>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</si>
  <si>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</si>
  <si>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</si>
  <si>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</si>
  <si>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</si>
  <si>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</si>
  <si>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</si>
  <si>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</si>
  <si>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</si>
  <si>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</si>
  <si>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</si>
  <si>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</si>
  <si>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</si>
  <si>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</si>
  <si>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</si>
  <si>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</si>
  <si>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</si>
  <si>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</si>
  <si>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</si>
  <si>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</si>
  <si>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</si>
  <si>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</si>
  <si>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</si>
  <si>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</si>
  <si>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</si>
  <si>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</si>
  <si>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</si>
  <si>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</si>
  <si>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</si>
  <si>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</si>
  <si>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</si>
  <si>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</si>
  <si>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</si>
  <si>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</si>
  <si>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</si>
  <si>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</si>
  <si>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</si>
  <si>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</si>
  <si>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</si>
  <si>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</si>
  <si>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</si>
  <si>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</si>
  <si>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</si>
  <si>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</si>
  <si>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</si>
  <si>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</si>
  <si>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</si>
  <si>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</si>
  <si>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</si>
  <si>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</si>
  <si>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</si>
  <si>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</si>
  <si>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</si>
  <si>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</si>
  <si>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</si>
  <si>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</si>
  <si>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</si>
  <si>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</si>
  <si>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</si>
  <si>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</si>
  <si>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</si>
  <si>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</si>
  <si>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</si>
  <si>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</si>
  <si>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</si>
  <si>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</si>
  <si>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</si>
  <si>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</si>
  <si>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</si>
  <si>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</si>
  <si>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</si>
  <si>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</si>
  <si>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</si>
  <si>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</si>
  <si>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</si>
  <si>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</si>
  <si>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</si>
  <si>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</si>
  <si>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</si>
  <si>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</si>
  <si>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</si>
  <si>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</si>
  <si>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</si>
  <si>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</si>
  <si>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</si>
  <si>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</si>
  <si>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</si>
  <si>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</si>
  <si>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</si>
  <si>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</si>
  <si>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</si>
  <si>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</si>
  <si>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</si>
  <si>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</si>
  <si>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</si>
  <si>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</si>
  <si>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</si>
  <si>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</si>
  <si>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</si>
  <si>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</si>
  <si>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</si>
  <si>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</si>
  <si>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</si>
  <si>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</si>
  <si>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</si>
  <si>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</si>
  <si>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</si>
  <si>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</si>
  <si>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</si>
  <si>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</si>
  <si>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</si>
  <si>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</si>
  <si>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</si>
  <si>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</si>
  <si>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</si>
  <si>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</si>
  <si>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</si>
  <si>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</si>
  <si>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</si>
  <si>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</si>
  <si>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</si>
  <si>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</si>
  <si>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</si>
  <si>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</si>
  <si>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</si>
  <si>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</si>
  <si>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</si>
  <si>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</si>
  <si>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</si>
  <si>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</si>
  <si>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</si>
  <si>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</si>
  <si>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</si>
  <si>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</si>
  <si>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</si>
  <si>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</si>
  <si>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</si>
  <si>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</si>
  <si>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</si>
  <si>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</si>
  <si>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</si>
  <si>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</si>
  <si>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</si>
  <si>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</si>
  <si>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</si>
  <si>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</si>
  <si>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</si>
  <si>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</si>
  <si>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</si>
  <si>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</si>
  <si>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</si>
  <si>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</si>
  <si>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</si>
  <si>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</si>
  <si>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</si>
  <si>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</si>
  <si>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</si>
  <si>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</si>
  <si>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</si>
  <si>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</si>
  <si>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</si>
  <si>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</si>
  <si>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</si>
  <si>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</si>
  <si>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</si>
  <si>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</si>
  <si>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</si>
  <si>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</si>
  <si>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</si>
  <si>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</si>
  <si>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</si>
  <si>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</si>
  <si>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</si>
  <si>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</si>
  <si>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</si>
  <si>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</si>
  <si>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</si>
  <si>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</si>
  <si>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</si>
  <si>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</si>
  <si>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</si>
  <si>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</si>
  <si>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</si>
  <si>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</si>
  <si>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</si>
  <si>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</si>
  <si>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</si>
  <si>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</si>
  <si>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</si>
  <si>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</si>
  <si>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</si>
  <si>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</si>
  <si>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</si>
  <si>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</si>
  <si>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</si>
  <si>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</si>
  <si>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</si>
  <si>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</si>
  <si>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</si>
  <si>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</si>
  <si>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</si>
  <si>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</si>
  <si>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</si>
  <si>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</si>
  <si>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</si>
  <si>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</si>
  <si>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</si>
  <si>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</si>
  <si>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</si>
  <si>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</si>
  <si>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</si>
  <si>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</si>
  <si>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</si>
  <si>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</si>
  <si>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</si>
  <si>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</si>
  <si>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</si>
  <si>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</si>
  <si>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</si>
  <si>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</si>
  <si>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</si>
  <si>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</si>
  <si>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</si>
  <si>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</si>
  <si>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</si>
  <si>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</si>
  <si>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</si>
  <si>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</si>
  <si>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</si>
  <si>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</si>
  <si>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</si>
  <si>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</si>
  <si>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</si>
  <si>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</si>
  <si>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</si>
  <si>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</si>
  <si>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</si>
  <si>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</si>
  <si>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</si>
  <si>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</si>
  <si>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</si>
  <si>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</si>
  <si>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</si>
  <si>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</si>
  <si>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</si>
  <si>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</si>
  <si>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</si>
  <si>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</si>
  <si>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</si>
  <si>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</si>
  <si>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</si>
  <si>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</si>
  <si>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</si>
  <si>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</si>
  <si>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</si>
  <si>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</si>
  <si>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</si>
  <si>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</si>
  <si>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</si>
  <si>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</si>
  <si>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</si>
  <si>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</si>
  <si>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</si>
  <si>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</si>
  <si>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</si>
  <si>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</si>
  <si>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</si>
  <si>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</si>
  <si>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</si>
  <si>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</si>
  <si>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</si>
  <si>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</si>
  <si>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</si>
  <si>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</si>
  <si>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</si>
  <si>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</si>
  <si>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</si>
  <si>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</si>
  <si>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</si>
  <si>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</si>
  <si>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</si>
  <si>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</si>
  <si>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</si>
  <si>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</si>
  <si>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</si>
  <si>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</si>
  <si>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</si>
  <si>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</si>
  <si>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</si>
  <si>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</si>
  <si>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</si>
  <si>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</si>
  <si>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</si>
  <si>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</si>
  <si>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</si>
  <si>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</si>
  <si>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</si>
  <si>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</si>
  <si>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</si>
  <si>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</si>
  <si>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</si>
  <si>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</si>
  <si>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</si>
  <si>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</si>
  <si>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</si>
  <si>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</si>
  <si>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</si>
  <si>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</si>
  <si>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</si>
  <si>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</si>
  <si>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</si>
  <si>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</si>
  <si>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</si>
  <si>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</si>
  <si>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</si>
  <si>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</si>
  <si>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</si>
  <si>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</si>
  <si>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</si>
  <si>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</si>
  <si>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</si>
  <si>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</si>
  <si>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</si>
  <si>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</si>
  <si>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</si>
  <si>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</si>
  <si>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</si>
  <si>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</si>
  <si>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</si>
  <si>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</si>
  <si>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</si>
  <si>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</si>
  <si>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</si>
  <si>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</si>
  <si>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</si>
  <si>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</si>
  <si>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</si>
  <si>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</si>
  <si>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</si>
  <si>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</si>
  <si>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</si>
  <si>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</si>
  <si>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</si>
  <si>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</si>
  <si>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</si>
  <si>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</si>
  <si>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</si>
  <si>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</si>
  <si>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</si>
  <si>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</si>
  <si>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</si>
  <si>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</si>
  <si>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</si>
  <si>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</si>
  <si>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</si>
  <si>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</si>
  <si>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</si>
  <si>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</si>
  <si>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</si>
  <si>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</si>
  <si>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</si>
  <si>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</si>
  <si>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</si>
  <si>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</si>
  <si>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</si>
  <si>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</si>
  <si>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</si>
  <si>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</si>
  <si>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</si>
  <si>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</si>
  <si>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</si>
  <si>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</si>
  <si>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</si>
  <si>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</si>
  <si>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</si>
  <si>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</si>
  <si>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</si>
  <si>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</si>
  <si>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</si>
  <si>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</si>
  <si>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</si>
  <si>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</si>
  <si>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</si>
  <si>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</si>
  <si>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</si>
  <si>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</si>
  <si>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</si>
  <si>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</si>
  <si>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</si>
  <si>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</si>
  <si>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</si>
  <si>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</si>
  <si>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</si>
  <si>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</si>
  <si>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</si>
  <si>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</si>
  <si>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</si>
  <si>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</si>
  <si>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</si>
  <si>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</si>
  <si>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</si>
  <si>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</si>
  <si>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</si>
  <si>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</si>
  <si>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</si>
  <si>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</si>
  <si>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</si>
  <si>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</si>
  <si>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</si>
  <si>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</si>
  <si>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</si>
  <si>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</si>
  <si>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</si>
  <si>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</si>
  <si>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</si>
  <si>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</si>
  <si>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</si>
  <si>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</si>
  <si>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</si>
  <si>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</si>
  <si>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</si>
  <si>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</si>
  <si>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</si>
  <si>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</si>
  <si>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</si>
  <si>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</si>
  <si>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</si>
  <si>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</si>
  <si>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</si>
  <si>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</si>
  <si>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</si>
  <si>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</si>
  <si>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</si>
  <si>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</si>
  <si>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</si>
  <si>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</si>
  <si>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</si>
  <si>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</si>
  <si>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</si>
  <si>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</si>
  <si>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</si>
  <si>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</si>
  <si>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</si>
  <si>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</si>
  <si>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</si>
  <si>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</si>
  <si>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</si>
  <si>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</si>
  <si>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</si>
  <si>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</si>
  <si>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</si>
  <si>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</si>
  <si>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</si>
  <si>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</si>
  <si>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</si>
  <si>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</si>
  <si>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</si>
  <si>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</si>
  <si>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</si>
  <si>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</si>
  <si>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</si>
  <si>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</si>
  <si>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</si>
  <si>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</si>
  <si>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</si>
  <si>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</si>
  <si>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</si>
  <si>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</si>
  <si>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</si>
  <si>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</si>
  <si>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</si>
  <si>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</si>
  <si>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</si>
  <si>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</si>
  <si>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</si>
  <si>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</si>
  <si>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</si>
  <si>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</si>
  <si>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</si>
  <si>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</si>
  <si>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</si>
  <si>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</si>
  <si>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</si>
  <si>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</si>
  <si>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</si>
  <si>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</si>
  <si>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</si>
  <si>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</si>
  <si>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</si>
  <si>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</si>
  <si>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</si>
  <si>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</si>
  <si>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</si>
  <si>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</si>
  <si>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</si>
  <si>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</si>
  <si>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</si>
  <si>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</si>
  <si>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</si>
  <si>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</si>
  <si>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</si>
  <si>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</si>
  <si>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</si>
  <si>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</si>
  <si>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</si>
  <si>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</si>
  <si>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</si>
  <si>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</si>
  <si>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</si>
  <si>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</si>
  <si>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</si>
  <si>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</si>
  <si>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</si>
  <si>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</si>
  <si>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</si>
  <si>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</si>
  <si>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</si>
  <si>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</si>
  <si>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</si>
  <si>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</si>
  <si>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</si>
  <si>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</si>
  <si>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</si>
  <si>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</si>
  <si>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</si>
  <si>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</si>
  <si>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</si>
  <si>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</si>
  <si>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</si>
  <si>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</si>
  <si>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</si>
  <si>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</si>
  <si>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</si>
  <si>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</si>
  <si>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</si>
  <si>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</si>
  <si>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</si>
  <si>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</si>
  <si>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</si>
  <si>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</si>
  <si>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</si>
  <si>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</si>
  <si>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</si>
  <si>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</si>
  <si>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</si>
  <si>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</si>
  <si>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</si>
  <si>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</si>
  <si>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</si>
  <si>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</si>
  <si>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</si>
  <si>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</si>
  <si>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</si>
  <si>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</si>
  <si>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</si>
  <si>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</si>
  <si>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</si>
  <si>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</si>
  <si>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</si>
  <si>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</si>
  <si>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</si>
  <si>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</si>
  <si>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</si>
  <si>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</si>
  <si>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</si>
  <si>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</si>
  <si>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</si>
  <si>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</si>
  <si>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</si>
  <si>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</si>
  <si>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</si>
  <si>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</si>
  <si>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</si>
  <si>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</si>
  <si>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</si>
  <si>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</si>
  <si>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</si>
  <si>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</si>
  <si>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</si>
  <si>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</si>
  <si>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</si>
  <si>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</si>
  <si>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</si>
  <si>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</si>
  <si>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</si>
  <si>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</si>
  <si>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</si>
  <si>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</si>
  <si>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</si>
  <si>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</si>
  <si>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</si>
  <si>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</si>
  <si>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</si>
  <si>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</si>
  <si>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</si>
  <si>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</si>
  <si>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</si>
  <si>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</si>
  <si>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</si>
  <si>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</si>
  <si>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</si>
  <si>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</si>
  <si>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</si>
  <si>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</si>
  <si>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</si>
  <si>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</si>
  <si>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</si>
  <si>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</si>
  <si>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</si>
  <si>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</si>
  <si>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</si>
  <si>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</si>
  <si>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</si>
  <si>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</si>
  <si>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</si>
  <si>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</si>
  <si>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</si>
  <si>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</si>
  <si>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</si>
  <si>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</si>
  <si>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</si>
  <si>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</si>
  <si>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</si>
  <si>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</si>
  <si>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</si>
  <si>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</si>
  <si>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</si>
  <si>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</si>
  <si>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</si>
  <si>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</si>
  <si>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</si>
  <si>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</si>
  <si>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</si>
  <si>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</si>
  <si>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</si>
  <si>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</si>
  <si>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</si>
  <si>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</si>
  <si>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</si>
  <si>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</si>
  <si>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</si>
  <si>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</si>
  <si>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</si>
  <si>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</si>
  <si>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</si>
  <si>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</si>
  <si>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</si>
  <si>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</si>
  <si>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</si>
  <si>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</si>
  <si>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</si>
  <si>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</si>
  <si>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</si>
  <si>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</si>
  <si>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</si>
  <si>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</si>
  <si>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</si>
  <si>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</si>
  <si>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</si>
  <si>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</si>
  <si>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</si>
  <si>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</si>
  <si>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</si>
  <si>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</si>
  <si>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</si>
  <si>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</si>
  <si>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</si>
  <si>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</si>
  <si>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</si>
  <si>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</si>
  <si>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</si>
  <si>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</si>
  <si>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</si>
  <si>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</si>
  <si>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</si>
  <si>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</si>
  <si>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</si>
  <si>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</si>
  <si>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</si>
  <si>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</si>
  <si>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</si>
  <si>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</si>
  <si>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</si>
  <si>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</si>
  <si>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</si>
  <si>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</si>
  <si>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</si>
  <si>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</si>
  <si>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</si>
  <si>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</si>
  <si>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</si>
  <si>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</si>
  <si>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</si>
  <si>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</si>
  <si>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</si>
  <si>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</si>
  <si>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</si>
  <si>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</si>
  <si>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</si>
  <si>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</si>
  <si>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</si>
  <si>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</si>
  <si>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</si>
  <si>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</si>
  <si>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</si>
  <si>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</si>
  <si>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</si>
  <si>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</si>
  <si>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</si>
  <si>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</si>
  <si>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</si>
  <si>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</si>
  <si>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</si>
  <si>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</si>
  <si>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</si>
  <si>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</si>
  <si>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</si>
  <si>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</si>
  <si>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</si>
  <si>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</si>
  <si>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</si>
  <si>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</si>
  <si>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</si>
  <si>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</si>
  <si>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</si>
  <si>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</si>
  <si>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</si>
  <si>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</si>
  <si>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</si>
  <si>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</si>
  <si>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</si>
  <si>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</si>
  <si>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</si>
  <si>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</si>
  <si>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</si>
  <si>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</si>
  <si>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</si>
  <si>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</si>
  <si>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</si>
  <si>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</si>
  <si>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</si>
  <si>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</si>
  <si>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</si>
  <si>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</si>
  <si>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</si>
  <si>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</si>
  <si>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</si>
  <si>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</si>
  <si>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</si>
  <si>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</si>
  <si>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</si>
  <si>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</si>
  <si>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</si>
  <si>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</si>
  <si>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</si>
  <si>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</si>
  <si>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</si>
  <si>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</si>
  <si>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</si>
  <si>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</si>
  <si>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</si>
  <si>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</si>
  <si>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</si>
  <si>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</si>
  <si>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</si>
  <si>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</si>
  <si>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</si>
  <si>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</si>
  <si>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</si>
  <si>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</si>
  <si>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</si>
  <si>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</si>
  <si>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</si>
  <si>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</si>
  <si>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</si>
  <si>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</si>
  <si>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</si>
  <si>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</si>
  <si>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</si>
  <si>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</si>
  <si>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</si>
  <si>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</si>
  <si>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</si>
  <si>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</si>
  <si>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</si>
  <si>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</si>
  <si>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</si>
  <si>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</si>
  <si>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</si>
  <si>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</si>
  <si>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</si>
  <si>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</si>
  <si>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</si>
  <si>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</si>
  <si>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</si>
  <si>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</si>
  <si>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</si>
  <si>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</si>
  <si>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</si>
  <si>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</si>
  <si>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</si>
  <si>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</si>
  <si>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</si>
  <si>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</si>
  <si>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</si>
  <si>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</si>
  <si>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</si>
  <si>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</si>
  <si>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</si>
  <si>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</si>
  <si>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</si>
  <si>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</si>
  <si>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</si>
  <si>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</si>
  <si>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</si>
  <si>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</si>
  <si>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</si>
  <si>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</si>
  <si>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</si>
  <si>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</si>
  <si>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</si>
  <si>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</si>
  <si>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</si>
  <si>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</si>
  <si>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</si>
  <si>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</si>
  <si>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</si>
  <si>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</si>
  <si>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</si>
  <si>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</si>
  <si>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</si>
  <si>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</si>
  <si>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</si>
  <si>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</si>
  <si>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</si>
  <si>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</si>
  <si>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</si>
  <si>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</si>
  <si>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</si>
  <si>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</si>
  <si>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</si>
  <si>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</si>
  <si>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</si>
  <si>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</si>
  <si>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</si>
  <si>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</si>
  <si>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</si>
  <si>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</si>
  <si>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</si>
  <si>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</si>
  <si>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</si>
  <si>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</si>
  <si>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</si>
  <si>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</si>
  <si>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</si>
  <si>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</si>
  <si>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</si>
  <si>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</si>
  <si>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</si>
  <si>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</si>
  <si>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</si>
  <si>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</si>
  <si>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</si>
  <si>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</si>
  <si>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</si>
  <si>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</si>
  <si>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</si>
  <si>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</si>
  <si>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</si>
  <si>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</si>
  <si>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</si>
  <si>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</si>
  <si>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</si>
  <si>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</si>
  <si>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</si>
  <si>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</si>
  <si>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</si>
  <si>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</si>
  <si>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</si>
  <si>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</si>
  <si>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</si>
  <si>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</si>
  <si>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</si>
  <si>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</si>
  <si>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</si>
  <si>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</si>
  <si>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</si>
  <si>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</si>
  <si>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</si>
  <si>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</si>
  <si>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</si>
  <si>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</si>
  <si>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</si>
  <si>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</si>
  <si>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</si>
  <si>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</si>
  <si>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</si>
  <si>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</si>
  <si>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</si>
  <si>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</si>
  <si>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</si>
  <si>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</si>
  <si>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</si>
  <si>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</si>
  <si>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</si>
  <si>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</si>
  <si>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</si>
  <si>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</si>
  <si>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</si>
  <si>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</si>
  <si>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</si>
  <si>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</si>
  <si>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</si>
  <si>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</si>
  <si>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</si>
  <si>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</si>
  <si>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</si>
  <si>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</si>
  <si>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</si>
  <si>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</si>
  <si>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</si>
  <si>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</si>
  <si>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</si>
  <si>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</si>
  <si>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</si>
  <si>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</si>
  <si>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</si>
  <si>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</si>
  <si>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</si>
  <si>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</si>
  <si>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</si>
  <si>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</si>
  <si>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</si>
  <si>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</si>
  <si>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</si>
  <si>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</si>
  <si>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</si>
  <si>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</si>
  <si>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</si>
  <si>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</si>
  <si>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</si>
  <si>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</si>
  <si>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</si>
  <si>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</si>
  <si>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</si>
  <si>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</si>
  <si>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</si>
  <si>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</si>
  <si>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</si>
  <si>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</si>
  <si>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</si>
  <si>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</si>
  <si>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</si>
  <si>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</si>
  <si>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</si>
  <si>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</si>
  <si>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</si>
  <si>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</si>
  <si>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</si>
  <si>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</si>
  <si>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</si>
  <si>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</si>
  <si>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</si>
  <si>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</si>
  <si>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</si>
  <si>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</si>
  <si>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</si>
  <si>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</si>
  <si>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</si>
  <si>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</si>
  <si>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</si>
  <si>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</si>
  <si>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</si>
  <si>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</si>
  <si>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</si>
  <si>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</si>
  <si>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</si>
  <si>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</si>
  <si>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</si>
  <si>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</si>
  <si>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</si>
  <si>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</si>
  <si>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</si>
  <si>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</si>
  <si>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</si>
  <si>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</si>
  <si>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</si>
  <si>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</si>
  <si>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</si>
  <si>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</si>
  <si>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</si>
  <si>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</si>
  <si>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</si>
  <si>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</si>
  <si>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</si>
  <si>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</si>
  <si>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</si>
  <si>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</si>
  <si>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</si>
  <si>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</si>
  <si>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</si>
  <si>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</si>
  <si>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</si>
  <si>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</si>
  <si>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</si>
  <si>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</si>
  <si>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</si>
  <si>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</si>
  <si>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</si>
  <si>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</si>
  <si>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</si>
  <si>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</si>
  <si>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</si>
  <si>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</si>
  <si>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</si>
  <si>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</si>
  <si>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</si>
  <si>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</si>
  <si>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</si>
  <si>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</si>
  <si>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</si>
  <si>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</si>
  <si>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</si>
  <si>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</si>
  <si>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</si>
  <si>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</si>
  <si>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</si>
  <si>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</si>
  <si>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</si>
  <si>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</si>
  <si>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</si>
  <si>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</si>
  <si>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</si>
  <si>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</si>
  <si>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</si>
  <si>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</si>
  <si>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</si>
  <si>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</si>
  <si>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</si>
  <si>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</si>
  <si>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</si>
  <si>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</si>
  <si>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</si>
  <si>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</si>
  <si>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</si>
  <si>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</si>
  <si>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</si>
  <si>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</si>
  <si>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</si>
  <si>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</si>
  <si>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</si>
  <si>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</si>
  <si>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</si>
  <si>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</si>
  <si>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</si>
  <si>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</si>
  <si>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</si>
  <si>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</si>
  <si>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</si>
  <si>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</si>
  <si>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</si>
  <si>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</si>
  <si>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</si>
  <si>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</si>
  <si>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</si>
  <si>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</si>
  <si>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</si>
  <si>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</si>
  <si>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</si>
  <si>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</si>
  <si>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</si>
  <si>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</si>
  <si>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</si>
  <si>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</si>
  <si>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</si>
  <si>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</si>
  <si>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</si>
  <si>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</si>
  <si>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</si>
  <si>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</si>
  <si>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</si>
  <si>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</si>
  <si>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</si>
  <si>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</si>
  <si>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</si>
  <si>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</si>
  <si>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</si>
  <si>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</si>
  <si>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</si>
  <si>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</si>
  <si>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</si>
  <si>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</si>
  <si>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</si>
  <si>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</si>
  <si>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</si>
  <si>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</si>
  <si>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</si>
  <si>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</si>
  <si>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</si>
  <si>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</si>
  <si>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</si>
  <si>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</si>
  <si>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</si>
  <si>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</si>
  <si>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</si>
  <si>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</si>
  <si>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</si>
  <si>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</si>
  <si>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</si>
  <si>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</si>
  <si>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</si>
  <si>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</si>
  <si>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</si>
  <si>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</si>
  <si>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</si>
  <si>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</si>
  <si>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</si>
  <si>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</si>
  <si>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</si>
  <si>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</si>
  <si>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</si>
  <si>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</si>
  <si>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</si>
  <si>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</si>
  <si>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</si>
  <si>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</si>
  <si>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</si>
  <si>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</si>
  <si>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</si>
  <si>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</si>
  <si>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</si>
  <si>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</si>
  <si>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</si>
  <si>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</si>
  <si>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</si>
  <si>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</si>
  <si>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</si>
  <si>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</si>
  <si>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</si>
  <si>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</si>
  <si>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</si>
  <si>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</si>
  <si>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</si>
  <si>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</si>
  <si>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</si>
  <si>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</si>
  <si>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</si>
  <si>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</si>
  <si>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</si>
  <si>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</si>
  <si>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</si>
  <si>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</si>
  <si>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</si>
  <si>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</si>
  <si>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</si>
  <si>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</si>
  <si>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</si>
  <si>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</si>
  <si>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</si>
  <si>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</si>
  <si>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</si>
  <si>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</si>
  <si>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</si>
  <si>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</si>
  <si>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</si>
  <si>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</si>
  <si>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</si>
  <si>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</si>
  <si>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</si>
  <si>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</si>
  <si>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</si>
  <si>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</si>
  <si>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</si>
  <si>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</si>
  <si>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</si>
  <si>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</si>
  <si>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</si>
  <si>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</si>
  <si>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</si>
  <si>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</si>
  <si>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</si>
  <si>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</si>
  <si>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</si>
  <si>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</si>
  <si>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</si>
  <si>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</si>
  <si>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</si>
  <si>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</si>
  <si>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</si>
  <si>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</si>
  <si>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</si>
  <si>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</si>
  <si>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</si>
  <si>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</si>
  <si>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</si>
  <si>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</si>
  <si>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</si>
  <si>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</si>
  <si>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</si>
  <si>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</si>
  <si>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</si>
  <si>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</si>
  <si>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</si>
  <si>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</si>
  <si>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</si>
  <si>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</si>
  <si>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</si>
  <si>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</si>
  <si>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</si>
  <si>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</si>
  <si>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</si>
  <si>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</si>
  <si>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</si>
  <si>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</si>
  <si>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</si>
  <si>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</si>
  <si>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</si>
  <si>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</si>
  <si>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</si>
  <si>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</si>
  <si>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</si>
  <si>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</si>
  <si>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</si>
  <si>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</si>
  <si>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</si>
  <si>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</si>
  <si>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</si>
  <si>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</si>
  <si>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</si>
  <si>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</si>
  <si>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</si>
  <si>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</si>
  <si>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</si>
  <si>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</si>
  <si>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</si>
  <si>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</si>
  <si>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</si>
  <si>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</si>
  <si>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</si>
  <si>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</si>
  <si>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</si>
  <si>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</si>
  <si>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</si>
  <si>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</si>
  <si>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</si>
  <si>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</si>
  <si>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</si>
  <si>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</si>
  <si>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</si>
  <si>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</si>
  <si>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</si>
  <si>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</si>
  <si>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</si>
  <si>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</si>
  <si>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</si>
  <si>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</si>
  <si>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</si>
  <si>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</si>
  <si>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</si>
  <si>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</si>
  <si>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</si>
  <si>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</si>
  <si>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</si>
  <si>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</si>
  <si>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</si>
  <si>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</si>
  <si>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</si>
  <si>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</si>
  <si>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</si>
  <si>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</si>
  <si>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</si>
  <si>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</si>
  <si>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</si>
  <si>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</si>
  <si>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</si>
  <si>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</si>
  <si>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</si>
  <si>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</si>
  <si>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</si>
  <si>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</si>
  <si>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</si>
  <si>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</si>
  <si>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</si>
  <si>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</si>
  <si>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</si>
  <si>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</si>
  <si>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</si>
  <si>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</si>
  <si>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</si>
  <si>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</si>
  <si>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</si>
  <si>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</si>
  <si>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</si>
  <si>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</si>
  <si>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</si>
  <si>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</si>
  <si>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</si>
  <si>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</si>
  <si>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</si>
  <si>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</si>
  <si>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</si>
  <si>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</si>
  <si>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</si>
  <si>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</si>
  <si>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</si>
  <si>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</si>
  <si>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</si>
  <si>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</si>
  <si>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</si>
  <si>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</si>
  <si>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</si>
  <si>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</si>
  <si>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</si>
  <si>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</si>
  <si>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</si>
  <si>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</si>
  <si>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</si>
  <si>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</si>
  <si>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</si>
  <si>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</si>
  <si>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</si>
  <si>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</si>
  <si>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</si>
  <si>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</si>
  <si>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</si>
  <si>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</si>
  <si>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</si>
  <si>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</si>
  <si>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</si>
  <si>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</si>
  <si>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</si>
  <si>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</si>
  <si>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</si>
  <si>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</si>
  <si>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</si>
  <si>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</si>
  <si>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</si>
  <si>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</si>
  <si>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</si>
  <si>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</si>
  <si>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</si>
  <si>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</si>
  <si>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</si>
  <si>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</si>
  <si>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</si>
  <si>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</si>
  <si>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</si>
  <si>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</si>
  <si>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</si>
  <si>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</si>
  <si>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</si>
  <si>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</si>
  <si>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</si>
  <si>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</si>
  <si>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</si>
  <si>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</si>
  <si>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</si>
  <si>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</si>
  <si>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</si>
  <si>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</si>
  <si>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</si>
  <si>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</si>
  <si>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</si>
  <si>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</si>
  <si>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</si>
  <si>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</si>
  <si>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</si>
  <si>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</si>
  <si>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</si>
  <si>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</si>
  <si>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</si>
  <si>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</si>
  <si>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</si>
  <si>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</si>
  <si>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</si>
  <si>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</si>
  <si>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</si>
  <si>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</si>
  <si>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</si>
  <si>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</si>
  <si>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</si>
  <si>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</si>
  <si>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</si>
  <si>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</si>
  <si>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</si>
  <si>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</si>
  <si>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</si>
  <si>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</si>
  <si>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</si>
  <si>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</si>
  <si>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</si>
  <si>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</si>
  <si>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</si>
  <si>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</si>
  <si>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</si>
  <si>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</si>
  <si>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</si>
  <si>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</si>
  <si>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</si>
  <si>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</si>
  <si>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</si>
  <si>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</si>
  <si>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</si>
  <si>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</si>
  <si>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</si>
  <si>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</si>
  <si>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</si>
  <si>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</si>
  <si>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</si>
  <si>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</si>
  <si>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</si>
  <si>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</si>
  <si>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</si>
  <si>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</si>
  <si>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</si>
  <si>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</si>
  <si>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</si>
  <si>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</si>
  <si>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</si>
  <si>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</si>
  <si>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</si>
  <si>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</si>
  <si>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</si>
  <si>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</si>
  <si>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</si>
  <si>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</si>
  <si>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</si>
  <si>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</si>
  <si>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</si>
  <si>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</si>
  <si>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</si>
  <si>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</si>
  <si>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</si>
  <si>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</si>
  <si>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</si>
  <si>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</si>
  <si>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</si>
  <si>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</si>
  <si>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</si>
  <si>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</si>
  <si>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</si>
  <si>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</si>
  <si>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</si>
  <si>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</si>
  <si>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</si>
  <si>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</si>
  <si>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</si>
  <si>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</si>
  <si>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</si>
  <si>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</si>
  <si>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</si>
  <si>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</si>
  <si>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</si>
  <si>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</si>
  <si>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</si>
  <si>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</si>
  <si>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</si>
  <si>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</si>
  <si>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</si>
  <si>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</si>
  <si>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</si>
  <si>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</si>
  <si>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</si>
  <si>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</si>
  <si>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</si>
  <si>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</si>
  <si>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</si>
  <si>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</si>
  <si>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</si>
  <si>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</si>
  <si>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</si>
  <si>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</si>
  <si>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</si>
  <si>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</si>
  <si>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</si>
  <si>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</si>
  <si>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</si>
  <si>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</si>
  <si>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</si>
  <si>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</si>
  <si>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</si>
  <si>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</si>
  <si>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</si>
  <si>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</si>
  <si>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</si>
  <si>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</si>
  <si>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</si>
  <si>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</si>
  <si>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</si>
  <si>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</si>
  <si>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</si>
  <si>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</si>
  <si>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</si>
  <si>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</si>
  <si>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</si>
  <si>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</si>
  <si>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</si>
  <si>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</si>
  <si>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</si>
  <si>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</si>
  <si>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</si>
  <si>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</si>
  <si>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</si>
  <si>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</si>
  <si>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</si>
  <si>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</si>
  <si>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</si>
  <si>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</si>
  <si>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</si>
  <si>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</si>
  <si>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</si>
  <si>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</si>
  <si>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</si>
  <si>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</si>
  <si>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</si>
  <si>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</si>
  <si>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</si>
  <si>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</si>
  <si>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</si>
  <si>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</si>
  <si>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</si>
  <si>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</si>
  <si>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</si>
  <si>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</si>
  <si>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</si>
  <si>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</si>
  <si>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</si>
  <si>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</si>
  <si>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</si>
  <si>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</si>
  <si>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</si>
  <si>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</si>
  <si>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</si>
  <si>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</si>
  <si>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</si>
  <si>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</si>
  <si>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</si>
  <si>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</si>
  <si>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</si>
  <si>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</si>
  <si>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</si>
  <si>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</si>
  <si>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</si>
  <si>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</si>
  <si>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</si>
  <si>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</si>
  <si>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</si>
  <si>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</si>
  <si>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</si>
  <si>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</si>
  <si>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</si>
  <si>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</si>
  <si>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</si>
  <si>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</si>
  <si>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</si>
  <si>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</si>
  <si>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</si>
  <si>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</si>
  <si>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</si>
  <si>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</si>
  <si>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</si>
  <si>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</si>
  <si>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</si>
  <si>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</si>
  <si>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</si>
  <si>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</si>
  <si>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</si>
  <si>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</si>
  <si>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</si>
  <si>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</si>
  <si>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</si>
  <si>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</si>
  <si>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</si>
  <si>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</si>
  <si>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</si>
  <si>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</si>
  <si>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</si>
  <si>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</si>
  <si>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</si>
  <si>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</si>
  <si>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</si>
  <si>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</si>
  <si>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</si>
  <si>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</si>
  <si>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</si>
  <si>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</si>
  <si>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</si>
  <si>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</si>
  <si>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</si>
  <si>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</si>
  <si>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</si>
  <si>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</si>
  <si>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</si>
  <si>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</si>
  <si>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</si>
  <si>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</si>
  <si>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</si>
  <si>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</si>
  <si>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</si>
  <si>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</si>
  <si>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</si>
  <si>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</si>
  <si>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</si>
  <si>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</si>
  <si>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</si>
  <si>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</si>
  <si>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</si>
  <si>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</si>
  <si>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</si>
  <si>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</si>
  <si>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</si>
  <si>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</si>
  <si>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</si>
  <si>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</si>
  <si>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</si>
  <si>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</si>
  <si>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</si>
  <si>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</si>
  <si>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</si>
  <si>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</si>
  <si>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</si>
  <si>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</si>
  <si>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</si>
  <si>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</si>
  <si>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</si>
  <si>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</si>
  <si>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</si>
  <si>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</si>
  <si>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</si>
  <si>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</si>
  <si>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</si>
  <si>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</si>
  <si>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</si>
  <si>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</si>
  <si>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</si>
  <si>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</si>
  <si>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</si>
  <si>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</si>
  <si>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</si>
  <si>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</si>
  <si>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</si>
  <si>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</si>
  <si>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</si>
  <si>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</si>
  <si>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</si>
  <si>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</si>
  <si>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</si>
  <si>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</si>
  <si>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</si>
  <si>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</si>
  <si>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</si>
  <si>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</si>
  <si>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</si>
  <si>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</si>
  <si>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</si>
  <si>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</si>
  <si>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</si>
  <si>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</si>
  <si>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</si>
  <si>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</si>
  <si>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</si>
  <si>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</si>
  <si>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</si>
  <si>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</si>
  <si>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</si>
  <si>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</si>
  <si>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</si>
  <si>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</si>
  <si>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</si>
  <si>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</si>
  <si>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</si>
  <si>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</si>
  <si>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</si>
  <si>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</si>
  <si>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</si>
  <si>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</si>
  <si>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</si>
  <si>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</si>
  <si>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</si>
  <si>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</si>
  <si>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</si>
  <si>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</si>
  <si>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</si>
  <si>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</si>
  <si>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</si>
  <si>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</si>
  <si>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</si>
  <si>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</si>
  <si>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</si>
  <si>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</si>
  <si>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</si>
  <si>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</si>
  <si>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</si>
  <si>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</si>
  <si>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</si>
  <si>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</si>
  <si>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</si>
  <si>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</si>
  <si>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</si>
  <si>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</si>
  <si>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</si>
  <si>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</si>
  <si>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</si>
  <si>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</si>
  <si>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</si>
  <si>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</si>
  <si>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</si>
  <si>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</si>
  <si>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</si>
  <si>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</si>
  <si>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</si>
  <si>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</si>
  <si>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</si>
  <si>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</si>
  <si>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</si>
  <si>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</si>
  <si>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</si>
  <si>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</si>
  <si>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</si>
  <si>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</si>
  <si>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</si>
  <si>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</si>
  <si>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</si>
  <si>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</si>
  <si>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</si>
  <si>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</si>
  <si>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</si>
  <si>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</si>
  <si>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</si>
  <si>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</si>
  <si>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</si>
  <si>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</si>
  <si>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</si>
  <si>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</si>
  <si>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</si>
  <si>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</si>
  <si>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</si>
  <si>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</si>
  <si>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</si>
  <si>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</si>
  <si>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</si>
  <si>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</si>
  <si>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</si>
  <si>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</si>
  <si>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</si>
  <si>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</si>
  <si>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</si>
  <si>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</si>
  <si>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</si>
  <si>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</si>
  <si>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</si>
  <si>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</si>
  <si>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</si>
  <si>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</si>
  <si>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</si>
  <si>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</si>
  <si>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</si>
  <si>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</si>
  <si>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</si>
  <si>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</si>
  <si>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</si>
  <si>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</si>
  <si>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</si>
  <si>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</si>
  <si>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</si>
  <si>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</si>
  <si>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</si>
  <si>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</si>
  <si>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</si>
  <si>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</si>
  <si>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</si>
  <si>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</si>
  <si>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</si>
  <si>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</si>
  <si>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</si>
  <si>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</si>
  <si>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</si>
  <si>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</si>
  <si>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</si>
  <si>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</si>
  <si>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</si>
  <si>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</si>
  <si>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</si>
  <si>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</si>
  <si>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</si>
  <si>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</si>
  <si>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</si>
  <si>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</si>
  <si>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</si>
  <si>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</si>
  <si>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</si>
  <si>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</si>
  <si>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</si>
  <si>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</si>
  <si>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</si>
  <si>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</si>
  <si>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</si>
  <si>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</si>
  <si>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</si>
  <si>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</si>
  <si>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</si>
  <si>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</si>
  <si>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</si>
  <si>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</si>
  <si>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</si>
  <si>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</si>
  <si>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</si>
  <si>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</si>
  <si>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</si>
  <si>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</si>
  <si>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</si>
  <si>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</si>
  <si>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</si>
  <si>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</si>
  <si>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</si>
  <si>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</si>
  <si>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</si>
  <si>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</si>
  <si>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</si>
  <si>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</si>
  <si>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</si>
  <si>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</si>
  <si>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</si>
  <si>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</si>
  <si>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</si>
  <si>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</si>
  <si>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</si>
  <si>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</si>
  <si>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</si>
  <si>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</si>
  <si>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</si>
  <si>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</si>
  <si>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</si>
  <si>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</si>
  <si>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</si>
  <si>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</si>
  <si>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</si>
  <si>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</si>
  <si>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</si>
  <si>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</si>
  <si>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</si>
  <si>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</si>
  <si>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</si>
  <si>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</si>
  <si>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</si>
  <si>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</si>
  <si>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</si>
  <si>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</si>
  <si>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</si>
  <si>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</si>
  <si>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</si>
  <si>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</si>
  <si>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</si>
  <si>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</si>
  <si>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</si>
  <si>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</si>
  <si>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</si>
  <si>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</si>
  <si>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</si>
  <si>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</si>
  <si>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</si>
  <si>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</si>
  <si>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</si>
  <si>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</si>
  <si>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</si>
  <si>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</si>
  <si>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</si>
  <si>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</si>
  <si>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</si>
  <si>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</si>
  <si>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</si>
  <si>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</si>
  <si>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</si>
  <si>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</si>
  <si>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</si>
  <si>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</si>
  <si>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</si>
  <si>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</si>
  <si>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</si>
  <si>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</si>
  <si>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</si>
  <si>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</si>
  <si>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</si>
  <si>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</si>
  <si>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</si>
  <si>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</si>
  <si>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</si>
  <si>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</si>
  <si>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</si>
  <si>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</si>
  <si>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</si>
  <si>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</si>
  <si>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</si>
  <si>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</si>
  <si>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</si>
  <si>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</si>
  <si>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</si>
  <si>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</si>
  <si>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</si>
  <si>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</si>
  <si>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</si>
  <si>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</si>
  <si>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</si>
  <si>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</si>
  <si>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</si>
  <si>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</si>
  <si>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</si>
  <si>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</si>
  <si>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</si>
  <si>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</si>
  <si>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</si>
  <si>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</si>
  <si>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</si>
  <si>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</si>
  <si>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</si>
  <si>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</si>
  <si>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</si>
  <si>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</si>
  <si>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</si>
  <si>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</si>
  <si>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</si>
  <si>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</si>
  <si>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</si>
  <si>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</si>
  <si>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</si>
  <si>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</si>
  <si>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</si>
  <si>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</si>
  <si>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</si>
  <si>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</si>
  <si>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</si>
  <si>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</si>
  <si>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</si>
  <si>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</si>
  <si>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</si>
  <si>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</si>
  <si>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</si>
  <si>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</si>
  <si>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</si>
  <si>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</si>
  <si>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</si>
  <si>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</si>
  <si>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</si>
  <si>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</si>
  <si>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</si>
  <si>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</si>
  <si>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</si>
  <si>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</si>
  <si>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</si>
  <si>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</si>
  <si>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</si>
  <si>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</si>
  <si>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</si>
  <si>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</si>
  <si>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</si>
  <si>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</si>
  <si>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</si>
  <si>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</si>
  <si>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</si>
  <si>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</si>
  <si>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</si>
  <si>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</si>
  <si>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</si>
  <si>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</si>
  <si>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</si>
  <si>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</si>
  <si>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</si>
  <si>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</si>
  <si>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</si>
  <si>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</si>
  <si>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</si>
  <si>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</si>
  <si>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</si>
  <si>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</si>
  <si>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</si>
  <si>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</si>
  <si>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</si>
  <si>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</si>
  <si>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</si>
  <si>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</si>
  <si>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</si>
  <si>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</si>
  <si>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</si>
  <si>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</si>
  <si>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</si>
  <si>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</si>
  <si>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</si>
  <si>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</si>
  <si>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</si>
  <si>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</si>
  <si>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</si>
  <si>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</si>
  <si>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</si>
  <si>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</si>
  <si>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</si>
  <si>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</si>
  <si>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</si>
  <si>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</si>
  <si>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</si>
  <si>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</si>
  <si>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</si>
  <si>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</si>
  <si>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</si>
  <si>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</si>
  <si>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</si>
  <si>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</si>
  <si>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</si>
  <si>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</si>
  <si>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</si>
  <si>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</si>
  <si>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</si>
  <si>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</si>
  <si>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</si>
  <si>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</si>
  <si>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</si>
  <si>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</si>
  <si>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</si>
  <si>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</si>
  <si>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</si>
  <si>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</si>
  <si>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</si>
  <si>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</si>
  <si>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</si>
  <si>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</si>
  <si>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</si>
  <si>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</si>
  <si>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</si>
  <si>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</si>
  <si>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</si>
  <si>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</si>
  <si>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</si>
  <si>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</si>
  <si>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</si>
  <si>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</si>
  <si>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</si>
  <si>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</si>
  <si>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</si>
  <si>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</si>
  <si>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</si>
  <si>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</si>
  <si>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</si>
  <si>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</si>
  <si>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</si>
  <si>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</si>
  <si>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</si>
  <si>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</si>
  <si>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</si>
  <si>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</si>
  <si>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</si>
  <si>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</si>
  <si>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</si>
  <si>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</si>
  <si>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</si>
  <si>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</si>
  <si>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</si>
  <si>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</si>
  <si>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</si>
  <si>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</si>
  <si>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</si>
  <si>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</si>
  <si>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</si>
  <si>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</si>
  <si>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</si>
  <si>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</si>
  <si>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</si>
  <si>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</si>
  <si>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</si>
  <si>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</si>
  <si>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</si>
  <si>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</si>
  <si>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</si>
  <si>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</si>
  <si>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</si>
  <si>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</si>
  <si>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</si>
  <si>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</si>
  <si>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</si>
  <si>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</si>
  <si>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</si>
  <si>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</si>
  <si>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</si>
  <si>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</si>
  <si>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</si>
  <si>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</si>
  <si>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</si>
  <si>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</si>
  <si>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</si>
  <si>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</si>
  <si>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</si>
  <si>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</si>
  <si>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</si>
  <si>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</si>
  <si>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</si>
  <si>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</si>
  <si>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</si>
  <si>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</si>
  <si>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</si>
  <si>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</si>
  <si>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</si>
  <si>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</si>
  <si>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</si>
  <si>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</si>
  <si>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</si>
  <si>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</si>
  <si>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</si>
  <si>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</si>
  <si>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</si>
  <si>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</si>
  <si>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</si>
  <si>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</si>
  <si>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</si>
  <si>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</si>
  <si>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</si>
  <si>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</si>
  <si>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</si>
  <si>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</si>
  <si>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</si>
  <si>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</si>
  <si>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</si>
  <si>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</si>
  <si>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</si>
  <si>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</si>
  <si>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</si>
  <si>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</si>
  <si>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</si>
  <si>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</si>
  <si>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</si>
  <si>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</si>
  <si>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</si>
  <si>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</si>
  <si>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</si>
  <si>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</si>
  <si>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</si>
  <si>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</si>
  <si>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</si>
  <si>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</si>
  <si>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</si>
  <si>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</si>
  <si>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</si>
  <si>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</si>
  <si>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</si>
  <si>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</si>
  <si>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</si>
  <si>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</si>
  <si>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</si>
  <si>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</si>
  <si>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</si>
  <si>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</si>
  <si>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</si>
  <si>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</si>
  <si>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</si>
  <si>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</si>
  <si>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</si>
  <si>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</si>
  <si>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</si>
  <si>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</si>
  <si>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</si>
  <si>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</si>
  <si>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</si>
  <si>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</si>
  <si>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</si>
  <si>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</si>
  <si>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</si>
  <si>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</si>
  <si>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</si>
  <si>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</si>
  <si>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</si>
  <si>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</si>
  <si>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</si>
  <si>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</si>
  <si>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</si>
  <si>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</si>
  <si>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</si>
  <si>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</si>
  <si>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</si>
  <si>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</si>
  <si>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</si>
  <si>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</si>
  <si>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</si>
  <si>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</si>
  <si>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</si>
  <si>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</si>
  <si>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</si>
  <si>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</si>
  <si>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</si>
  <si>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</si>
  <si>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</si>
  <si>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</si>
  <si>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</si>
  <si>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</si>
  <si>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</si>
  <si>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</si>
  <si>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</si>
  <si>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</si>
  <si>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</si>
  <si>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</si>
  <si>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</si>
  <si>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</si>
  <si>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</si>
  <si>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</si>
  <si>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</si>
  <si>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</si>
  <si>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</si>
  <si>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</si>
  <si>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</si>
  <si>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</si>
  <si>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</si>
  <si>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</si>
  <si>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</si>
  <si>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</si>
  <si>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</si>
  <si>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</si>
  <si>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</si>
  <si>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</si>
  <si>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</si>
  <si>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</si>
  <si>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</si>
  <si>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</si>
  <si>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</si>
  <si>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</si>
  <si>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</si>
  <si>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</si>
  <si>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</si>
  <si>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</si>
  <si>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</si>
  <si>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</si>
  <si>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</si>
  <si>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</si>
  <si>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</si>
  <si>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</si>
  <si>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</si>
  <si>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</si>
  <si>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</si>
  <si>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</si>
  <si>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</si>
  <si>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</si>
  <si>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</si>
  <si>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</si>
  <si>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</si>
  <si>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</si>
  <si>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</si>
  <si>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</si>
  <si>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</si>
  <si>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</si>
  <si>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</si>
  <si>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</si>
  <si>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</si>
  <si>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</si>
  <si>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</si>
  <si>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</si>
  <si>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</si>
  <si>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</si>
  <si>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</si>
  <si>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</si>
  <si>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</si>
  <si>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</si>
  <si>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</si>
  <si>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</si>
  <si>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</si>
  <si>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</si>
  <si>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</si>
  <si>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</si>
  <si>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</si>
  <si>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</si>
  <si>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</si>
  <si>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</si>
  <si>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</si>
  <si>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</si>
  <si>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</si>
  <si>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</si>
  <si>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</si>
  <si>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</si>
  <si>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</si>
  <si>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</si>
  <si>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</si>
  <si>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</si>
  <si>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</si>
  <si>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</si>
  <si>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</si>
  <si>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</si>
  <si>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</si>
  <si>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</si>
  <si>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</si>
  <si>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</si>
  <si>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</si>
  <si>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</si>
  <si>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</si>
  <si>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</si>
  <si>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</si>
  <si>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</si>
  <si>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</si>
  <si>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</si>
  <si>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</si>
  <si>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</si>
  <si>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</si>
  <si>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</si>
  <si>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</si>
  <si>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</si>
  <si>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</si>
  <si>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</si>
  <si>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</si>
  <si>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</si>
  <si>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</si>
  <si>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</si>
  <si>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</si>
  <si>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</si>
  <si>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</si>
  <si>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</si>
  <si>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</si>
  <si>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</si>
  <si>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</si>
  <si>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</si>
  <si>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</si>
  <si>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</si>
  <si>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</si>
  <si>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</si>
  <si>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</si>
  <si>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</si>
  <si>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</si>
  <si>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</si>
  <si>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</si>
  <si>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</si>
  <si>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</si>
  <si>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</si>
  <si>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</si>
  <si>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</si>
  <si>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</si>
  <si>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</si>
  <si>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</si>
  <si>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</si>
  <si>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</si>
  <si>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</si>
  <si>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</si>
  <si>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</si>
  <si>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</si>
  <si>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</si>
  <si>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</si>
  <si>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</si>
  <si>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</si>
  <si>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</si>
  <si>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</si>
  <si>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</si>
  <si>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</si>
  <si>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</si>
  <si>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</si>
  <si>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</si>
  <si>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</si>
  <si>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</si>
  <si>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</si>
  <si>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</si>
  <si>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</si>
  <si>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</si>
  <si>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</si>
  <si>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</si>
  <si>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</si>
  <si>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</si>
  <si>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</si>
  <si>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</si>
  <si>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</si>
  <si>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</si>
  <si>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</si>
  <si>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</si>
  <si>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</si>
  <si>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</si>
  <si>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</si>
  <si>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</si>
  <si>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</si>
  <si>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</si>
  <si>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</si>
  <si>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</si>
  <si>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</si>
  <si>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</si>
  <si>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</si>
  <si>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</si>
  <si>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</si>
  <si>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</si>
  <si>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</si>
  <si>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</si>
  <si>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</si>
  <si>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</si>
  <si>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</si>
  <si>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</si>
  <si>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</si>
  <si>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</si>
  <si>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</si>
  <si>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</si>
  <si>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</si>
  <si>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</si>
  <si>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</si>
  <si>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</si>
  <si>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</si>
  <si>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</si>
  <si>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</si>
  <si>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</si>
  <si>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</si>
  <si>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</si>
  <si>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</si>
  <si>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</si>
  <si>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</si>
  <si>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</si>
  <si>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</si>
  <si>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</si>
  <si>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</si>
  <si>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</si>
  <si>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</si>
  <si>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</si>
  <si>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</si>
  <si>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</si>
  <si>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</si>
  <si>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</si>
  <si>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</si>
  <si>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</si>
  <si>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</si>
  <si>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</si>
  <si>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</si>
  <si>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</si>
  <si>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</si>
  <si>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</si>
  <si>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</si>
  <si>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</si>
  <si>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</si>
  <si>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</si>
  <si>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</si>
  <si>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</si>
  <si>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</si>
  <si>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</si>
  <si>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</si>
  <si>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</si>
  <si>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</si>
  <si>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</si>
  <si>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</si>
  <si>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</si>
  <si>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</si>
  <si>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</si>
  <si>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</si>
  <si>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</si>
  <si>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</si>
  <si>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</si>
  <si>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</si>
  <si>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</si>
  <si>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</si>
  <si>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</si>
  <si>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</si>
  <si>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</si>
  <si>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</si>
  <si>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</si>
  <si>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</si>
  <si>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</si>
  <si>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</si>
  <si>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</si>
  <si>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</si>
  <si>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</si>
  <si>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</si>
  <si>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</si>
  <si>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</si>
  <si>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</si>
  <si>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</si>
  <si>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</si>
  <si>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</si>
  <si>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</si>
  <si>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</si>
  <si>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</si>
  <si>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</si>
  <si>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</si>
  <si>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</si>
  <si>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</si>
  <si>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</si>
  <si>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</si>
  <si>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</si>
  <si>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</si>
  <si>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</si>
  <si>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</si>
  <si>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</si>
  <si>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</si>
  <si>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</si>
  <si>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</si>
  <si>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</si>
  <si>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</si>
  <si>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</si>
  <si>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</si>
  <si>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</si>
  <si>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</si>
  <si>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</si>
  <si>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</si>
  <si>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</si>
  <si>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</si>
  <si>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</si>
  <si>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</si>
  <si>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</si>
  <si>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</si>
  <si>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</si>
  <si>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</si>
  <si>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</si>
  <si>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</si>
  <si>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</si>
  <si>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</si>
  <si>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</si>
  <si>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</si>
  <si>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</si>
  <si>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</si>
  <si>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</si>
  <si>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</si>
  <si>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</si>
  <si>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</si>
  <si>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</si>
  <si>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</si>
  <si>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</si>
  <si>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</si>
  <si>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</si>
  <si>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</si>
  <si>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</si>
  <si>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</si>
  <si>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</si>
  <si>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</si>
  <si>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</si>
  <si>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</si>
  <si>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</si>
  <si>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</si>
  <si>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</si>
  <si>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</si>
  <si>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</si>
  <si>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</si>
  <si>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</si>
  <si>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</si>
  <si>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</si>
  <si>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</si>
  <si>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</si>
  <si>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</si>
  <si>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</si>
  <si>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</si>
  <si>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</si>
  <si>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</si>
  <si>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</si>
  <si>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</si>
  <si>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</si>
  <si>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</si>
  <si>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</si>
  <si>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</si>
  <si>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</si>
  <si>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</si>
  <si>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</si>
  <si>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</si>
  <si>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</si>
  <si>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</si>
  <si>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</si>
  <si>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</si>
  <si>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</si>
  <si>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</si>
  <si>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</si>
  <si>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</si>
  <si>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</si>
  <si>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</si>
  <si>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</si>
  <si>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</si>
  <si>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</si>
  <si>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</si>
  <si>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</si>
  <si>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</si>
  <si>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</si>
  <si>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</si>
  <si>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</si>
  <si>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</si>
  <si>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</si>
  <si>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</si>
  <si>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</si>
  <si>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</si>
  <si>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</si>
  <si>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</si>
  <si>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</si>
  <si>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</si>
  <si>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</si>
  <si>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</si>
  <si>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</si>
  <si>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</si>
  <si>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</si>
  <si>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</si>
  <si>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</si>
  <si>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</si>
  <si>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</si>
  <si>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</si>
  <si>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</si>
  <si>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</si>
  <si>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</si>
  <si>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</si>
  <si>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</si>
  <si>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</si>
  <si>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</si>
  <si>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</si>
  <si>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</si>
  <si>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</si>
  <si>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</si>
  <si>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</si>
  <si>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</si>
  <si>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</si>
  <si>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</si>
  <si>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</si>
  <si>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</si>
  <si>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</si>
  <si>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</si>
  <si>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</si>
  <si>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</si>
  <si>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</si>
  <si>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</si>
  <si>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</si>
  <si>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</si>
  <si>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</si>
  <si>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</si>
  <si>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</si>
  <si>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</si>
  <si>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</si>
  <si>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</si>
  <si>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</si>
  <si>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</si>
  <si>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</si>
  <si>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</si>
  <si>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</si>
  <si>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</si>
  <si>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</si>
  <si>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</si>
  <si>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</si>
  <si>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</si>
  <si>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</si>
  <si>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</si>
  <si>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</si>
  <si>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</si>
  <si>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</si>
  <si>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</si>
  <si>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</si>
  <si>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</si>
  <si>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</si>
  <si>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</si>
  <si>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</si>
  <si>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</si>
  <si>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</si>
  <si>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</si>
  <si>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</si>
  <si>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</si>
  <si>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</si>
  <si>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</si>
  <si>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</si>
  <si>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</si>
  <si>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</si>
  <si>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</si>
  <si>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</si>
  <si>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</si>
  <si>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</si>
  <si>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</si>
  <si>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</si>
  <si>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</si>
  <si>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</si>
  <si>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</si>
  <si>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</si>
  <si>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</si>
  <si>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</si>
  <si>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</si>
  <si>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</si>
  <si>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</si>
  <si>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</si>
  <si>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</si>
  <si>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</si>
  <si>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</si>
  <si>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</si>
  <si>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</si>
  <si>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</si>
  <si>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</si>
  <si>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</si>
  <si>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</si>
  <si>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</si>
  <si>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</si>
  <si>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</si>
  <si>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</si>
  <si>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</si>
  <si>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</si>
  <si>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</si>
  <si>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</si>
  <si>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</si>
  <si>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</si>
  <si>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</si>
  <si>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</si>
  <si>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</si>
  <si>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</si>
  <si>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</si>
  <si>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</si>
  <si>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</si>
  <si>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</si>
  <si>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</si>
  <si>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</si>
  <si>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</si>
  <si>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</si>
  <si>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</si>
  <si>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</si>
  <si>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</si>
  <si>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</si>
  <si>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</si>
  <si>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</si>
  <si>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</si>
  <si>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</si>
  <si>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</si>
  <si>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</si>
  <si>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</si>
  <si>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</si>
  <si>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</si>
  <si>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</si>
  <si>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</si>
  <si>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</si>
  <si>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</si>
  <si>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</si>
  <si>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</si>
  <si>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</si>
  <si>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</si>
  <si>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</si>
  <si>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</si>
  <si>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</si>
  <si>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</si>
  <si>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</si>
  <si>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</si>
  <si>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</si>
  <si>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</si>
  <si>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</si>
  <si>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</si>
  <si>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</si>
  <si>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</si>
  <si>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</si>
  <si>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</si>
  <si>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</si>
  <si>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</si>
  <si>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</si>
  <si>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</si>
  <si>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</si>
  <si>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</si>
  <si>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</si>
  <si>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</si>
  <si>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</si>
  <si>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</si>
  <si>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</si>
  <si>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</si>
  <si>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</si>
  <si>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</si>
  <si>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</si>
  <si>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</si>
  <si>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</si>
  <si>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</si>
  <si>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</si>
  <si>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</si>
  <si>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</si>
  <si>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</si>
  <si>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</si>
  <si>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</si>
  <si>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</si>
  <si>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</si>
  <si>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</si>
  <si>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</si>
  <si>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</si>
  <si>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</si>
  <si>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</si>
  <si>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</si>
  <si>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</si>
  <si>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</si>
  <si>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</si>
  <si>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</si>
  <si>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</si>
  <si>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</si>
  <si>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</si>
  <si>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</si>
  <si>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</si>
  <si>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</si>
  <si>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</si>
  <si>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</si>
  <si>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</si>
  <si>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</si>
  <si>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</si>
  <si>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</si>
  <si>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</si>
  <si>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</si>
  <si>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</si>
  <si>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</si>
  <si>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</si>
  <si>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</si>
  <si>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</si>
  <si>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</si>
  <si>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</si>
  <si>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</si>
  <si>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</si>
  <si>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</si>
  <si>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</si>
  <si>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</si>
  <si>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</si>
  <si>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</si>
  <si>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</si>
  <si>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</si>
  <si>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</si>
  <si>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</si>
  <si>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</si>
  <si>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</si>
  <si>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</si>
  <si>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</si>
  <si>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</si>
  <si>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</si>
  <si>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</si>
  <si>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</si>
  <si>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</si>
  <si>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</si>
  <si>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</si>
  <si>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</si>
  <si>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</si>
  <si>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</si>
  <si>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</si>
  <si>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</si>
  <si>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</si>
  <si>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</si>
  <si>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</si>
  <si>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</si>
  <si>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</si>
  <si>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</si>
  <si>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</si>
  <si>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</si>
  <si>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</si>
  <si>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</si>
  <si>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</si>
  <si>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</si>
  <si>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</si>
  <si>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</si>
  <si>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</si>
  <si>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</si>
  <si>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</si>
  <si>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</si>
  <si>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</si>
  <si>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</si>
  <si>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</si>
  <si>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</si>
  <si>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</si>
  <si>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</si>
  <si>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</si>
  <si>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</si>
  <si>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</si>
  <si>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</si>
  <si>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</si>
  <si>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</si>
  <si>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</si>
  <si>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</si>
  <si>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</si>
  <si>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</si>
  <si>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</si>
  <si>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</si>
  <si>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</si>
  <si>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</si>
  <si>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</si>
  <si>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</si>
  <si>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</si>
  <si>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</si>
  <si>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</si>
  <si>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</si>
  <si>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</si>
  <si>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</si>
  <si>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</si>
  <si>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</si>
  <si>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</si>
  <si>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</si>
  <si>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</si>
  <si>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</si>
  <si>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</si>
  <si>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</si>
  <si>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</si>
  <si>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</si>
  <si>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</si>
  <si>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</si>
  <si>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</si>
  <si>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</si>
  <si>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</si>
  <si>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</si>
  <si>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</si>
  <si>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</si>
  <si>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</si>
  <si>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</si>
  <si>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</si>
  <si>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</si>
  <si>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</si>
  <si>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</si>
  <si>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</si>
  <si>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</si>
  <si>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</si>
  <si>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</si>
  <si>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</si>
  <si>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</si>
  <si>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</si>
  <si>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</si>
  <si>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</si>
  <si>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</si>
  <si>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</si>
  <si>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</si>
  <si>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</si>
  <si>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</si>
  <si>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</si>
  <si>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</si>
  <si>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</si>
  <si>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</si>
  <si>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</si>
  <si>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</si>
  <si>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</si>
  <si>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</si>
  <si>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</si>
  <si>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</si>
  <si>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</si>
  <si>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</si>
  <si>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</si>
  <si>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</si>
  <si>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</si>
  <si>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</si>
  <si>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</si>
  <si>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</si>
  <si>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</si>
  <si>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</si>
  <si>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</si>
  <si>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</si>
  <si>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</si>
  <si>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</si>
  <si>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</si>
  <si>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</si>
  <si>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</si>
  <si>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</si>
  <si>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</si>
  <si>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</si>
  <si>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</si>
  <si>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</si>
  <si>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</si>
  <si>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</si>
  <si>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</si>
  <si>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</si>
  <si>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</si>
  <si>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</si>
  <si>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</si>
  <si>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</si>
  <si>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</si>
  <si>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</si>
  <si>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</si>
  <si>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</si>
  <si>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</si>
  <si>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</si>
  <si>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</si>
  <si>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</si>
  <si>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</si>
  <si>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</si>
  <si>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</si>
  <si>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</si>
  <si>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</si>
  <si>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</si>
  <si>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</si>
  <si>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</si>
  <si>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</si>
  <si>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</si>
  <si>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</si>
  <si>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</si>
  <si>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</si>
  <si>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</si>
  <si>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</si>
  <si>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</si>
  <si>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</si>
  <si>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</si>
  <si>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</si>
  <si>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</si>
  <si>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</si>
  <si>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</si>
  <si>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</si>
  <si>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</si>
  <si>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</si>
  <si>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</si>
  <si>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</si>
  <si>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</si>
  <si>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</si>
  <si>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</si>
  <si>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</si>
  <si>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</si>
  <si>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</si>
  <si>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</si>
  <si>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</si>
  <si>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</si>
  <si>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</si>
  <si>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</si>
  <si>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</si>
  <si>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</si>
  <si>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</si>
  <si>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</si>
  <si>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</si>
  <si>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</si>
  <si>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</si>
  <si>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</si>
  <si>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</si>
  <si>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</si>
  <si>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</si>
  <si>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</si>
  <si>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</si>
  <si>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</si>
  <si>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</si>
  <si>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</si>
  <si>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</si>
  <si>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</si>
  <si>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</si>
  <si>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</si>
  <si>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</si>
  <si>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</si>
  <si>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</si>
  <si>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</si>
  <si>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</si>
  <si>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</si>
  <si>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</si>
  <si>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</si>
  <si>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</si>
  <si>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</si>
  <si>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</si>
  <si>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</si>
  <si>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</si>
  <si>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</si>
  <si>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</si>
  <si>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</si>
  <si>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</si>
  <si>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</si>
  <si>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</si>
  <si>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</si>
  <si>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</si>
  <si>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</si>
  <si>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</si>
  <si>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</si>
  <si>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</si>
  <si>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</si>
  <si>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</si>
  <si>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</si>
  <si>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</si>
  <si>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</si>
  <si>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</si>
  <si>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</si>
  <si>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</si>
  <si>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</si>
  <si>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</si>
  <si>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</si>
  <si>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</si>
  <si>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</si>
  <si>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</si>
  <si>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</si>
  <si>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</si>
  <si>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</si>
  <si>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</si>
  <si>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</si>
  <si>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</si>
  <si>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</si>
  <si>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</si>
  <si>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</si>
  <si>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</si>
  <si>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</si>
  <si>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</si>
  <si>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</si>
  <si>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</si>
  <si>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</si>
  <si>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</si>
  <si>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</si>
  <si>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</si>
  <si>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</si>
  <si>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</si>
  <si>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</si>
  <si>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</si>
  <si>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</si>
  <si>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</si>
  <si>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</si>
  <si>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</si>
  <si>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</si>
  <si>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</si>
  <si>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</si>
  <si>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</si>
  <si>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</si>
  <si>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</si>
  <si>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</si>
  <si>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</si>
  <si>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</si>
  <si>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</si>
  <si>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</si>
  <si>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</si>
  <si>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</si>
  <si>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</si>
  <si>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</si>
  <si>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</si>
  <si>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</si>
  <si>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</si>
  <si>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</si>
  <si>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</si>
  <si>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</si>
  <si>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</si>
  <si>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</si>
  <si>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</si>
  <si>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</si>
  <si>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</si>
  <si>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</si>
  <si>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</si>
  <si>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</si>
  <si>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</si>
  <si>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</si>
  <si>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</si>
  <si>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</si>
  <si>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</si>
  <si>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</si>
  <si>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</si>
  <si>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</si>
  <si>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</si>
  <si>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</si>
  <si>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</si>
  <si>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</si>
  <si>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</si>
  <si>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</si>
  <si>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</si>
  <si>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</si>
  <si>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</si>
  <si>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</si>
  <si>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</si>
  <si>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</si>
  <si>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</si>
  <si>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</si>
  <si>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</si>
  <si>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</si>
  <si>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</si>
  <si>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</si>
  <si>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</si>
  <si>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</si>
  <si>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</si>
  <si>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</si>
  <si>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</si>
  <si>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</si>
  <si>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</si>
  <si>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</si>
  <si>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</si>
  <si>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</si>
  <si>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</si>
  <si>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</si>
  <si>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</si>
  <si>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</si>
  <si>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</si>
  <si>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</si>
  <si>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</si>
  <si>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</si>
  <si>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</si>
  <si>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</si>
  <si>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</si>
  <si>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</si>
  <si>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</si>
  <si>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</si>
  <si>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</si>
  <si>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</si>
  <si>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</si>
  <si>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</si>
  <si>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</si>
  <si>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</si>
  <si>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</si>
  <si>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</si>
  <si>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</si>
  <si>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</si>
  <si>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</si>
  <si>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</si>
  <si>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</si>
  <si>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</si>
  <si>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</si>
  <si>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</si>
  <si>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</si>
  <si>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</si>
  <si>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</si>
  <si>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</si>
  <si>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</si>
  <si>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</si>
  <si>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</si>
  <si>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</si>
  <si>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</si>
  <si>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</si>
  <si>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</si>
  <si>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</si>
  <si>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</si>
  <si>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</si>
  <si>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</si>
  <si>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</si>
  <si>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</si>
  <si>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</si>
  <si>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</si>
  <si>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</si>
  <si>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</si>
  <si>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</si>
  <si>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</si>
  <si>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</si>
  <si>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</si>
  <si>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</si>
  <si>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</si>
  <si>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</si>
  <si>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</si>
  <si>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</si>
  <si>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</si>
  <si>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</si>
  <si>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</si>
  <si>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</si>
  <si>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</si>
  <si>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</si>
  <si>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</si>
  <si>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</si>
  <si>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</si>
  <si>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</si>
  <si>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</si>
  <si>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</si>
  <si>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</si>
  <si>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</si>
  <si>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</si>
  <si>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</si>
  <si>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</si>
  <si>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</si>
  <si>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</si>
  <si>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</si>
  <si>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</si>
  <si>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</si>
  <si>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</si>
  <si>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</si>
  <si>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</si>
  <si>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</si>
  <si>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</si>
  <si>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</si>
  <si>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</si>
  <si>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</si>
  <si>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</si>
  <si>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</si>
  <si>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</si>
  <si>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</si>
  <si>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</si>
  <si>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</si>
  <si>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</si>
  <si>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</si>
  <si>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</si>
  <si>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</si>
  <si>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</si>
  <si>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</si>
  <si>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</si>
  <si>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</si>
  <si>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</si>
  <si>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</si>
  <si>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</si>
  <si>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</si>
  <si>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</si>
  <si>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</si>
  <si>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</si>
  <si>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</si>
  <si>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</si>
  <si>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</si>
  <si>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</si>
  <si>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</si>
  <si>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</si>
  <si>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</si>
  <si>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</si>
  <si>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</si>
  <si>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</si>
  <si>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</si>
  <si>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</si>
  <si>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</si>
  <si>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</si>
  <si>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</si>
  <si>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</si>
  <si>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</si>
  <si>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</si>
  <si>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</si>
  <si>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</si>
  <si>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</si>
  <si>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</si>
  <si>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</si>
  <si>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</si>
  <si>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</si>
  <si>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</si>
  <si>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</si>
  <si>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</si>
  <si>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</si>
  <si>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</si>
  <si>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</si>
  <si>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</si>
  <si>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</si>
  <si>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</si>
  <si>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</si>
  <si>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</si>
  <si>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</si>
  <si>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</si>
  <si>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</si>
  <si>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</si>
  <si>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</si>
  <si>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</si>
  <si>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</si>
  <si>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</si>
  <si>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</si>
  <si>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</si>
  <si>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</si>
  <si>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</si>
  <si>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</si>
  <si>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10 Mins</t>
  </si>
  <si>
    <t>PCM-20251127-00001936</t>
  </si>
  <si>
    <t xml:space="preserve">only cell donw at LTE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</si>
</sst>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325.95551689814602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45988.903942824072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45988.903942824072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45988.903942824072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45988.903942824072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45988.903942824072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45988.903942824072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45988.903942824072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45988.903942824072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45988.903942824072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45988.903942824072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45988.903942824072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45988.903942824072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45988.903942824072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45988.903942824072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45988.903942824072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45988.903942824072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45988.903942824072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45988.903942824072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45988.903942824072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45988.903942824072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45988.903942824072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45988.903942824072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45988.903942824072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45988.903942824072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45988.903942824072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45988.903942824072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45988.903942824072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45988.903942824072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45988.903942824072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45988.903942824072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45988.903942824072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45988.903942824072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45988.903942824072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45988.903942824072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45988.903942824072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45988.903942824072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45988.903942824072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45988.903942824072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45988.903942824072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163.90410486111068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4.5165238425906864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0.26313263888732763</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45988.903942824072</v>
      </c>
      <c r="H6" s="146"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45988.903942824072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45988.903942824072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45988.903942824072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45988.903942824072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45988.903942824072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45988.903942824072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45988.903942824072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45988.903942824072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45988.903942824072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45988.903942824072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45988.903942824072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45988.903942824072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45988.903942824072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45988.903942824072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45988.903942824072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45988.903942824072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45988.903942824072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45988.903942824072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45988.903942824072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45988.903942824072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45988.903942824072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45988.903942824072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45988.903942824072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45988.903942824072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45988.903942824072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45988.903942824072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45988.903942824072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45988.903942824072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45988.903942824072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45988.903942824072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45988.903942824072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45988.903942824072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45988.903942824072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45988.903942824072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45988.903942824072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45988.903942824072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45988.903942824072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45988.903942824072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45988.903942824072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45988.903942824072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45988.903942824072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45988.903942824072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45988.903942824072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45988.903942824072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45988.903942824072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45988.903942824072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45988.903942824072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45988.903942824072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45988.903942824072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45988.903942824072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45988.903942824072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45988.903942824072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45988.903942824072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45988.903942824072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45988.903942824072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45988.903942824072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45988.903942824072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45988.903942824072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45988.903942824072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45988.903942824072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45988.903942824072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45988.903942824072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45988.903942824072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45988.903942824072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45988.903942824072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45988.903942824072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45988.903942824072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45988.903942824072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45988.903942824072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45988.903942824072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45988.903942824072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45988.903942824072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45988.903942824072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45988.903942824072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45988.903942824072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45988.903942824072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45988.903942824072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45988.903942824072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45988.903942824072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45988.903942824072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45988.903942824072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45988.903942824072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45988.903942824072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45988.903942824072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45988.903942824072</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45988.903942824072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45988.903942824072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45988.903942824072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45988.903942824072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45988.903942824072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45988.903942824072</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45988.903942824072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45988.903942824072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45988.903942824072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45988.903942824072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45988.903942824072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45988.903942824072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45988.903942824072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45988.903942824072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45988.903942824072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45988.903942824072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45988.903942824072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45988.903942824072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45988.903942824072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45988.903942824072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45988.903942824072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45988.903942824072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45988.903942824072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45988.903942824072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45988.903942824072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45988.903942824072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45988.903942824072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45988.903942824072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45988.903942824072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45988.903942824072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45988.903942824072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45988.903942824072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45988.903942824072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45988.903942824072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45988.903942824072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45988.903942824072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45988.903942824072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45988.903942824072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45988.903942824072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45988.903942824072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45988.903942824072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45988.903942824072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45988.903942824072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45988.903942824072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45988.903942824072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45988.903942824072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45988.903942824072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45988.903942824072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45988.903942824072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45988.903942824072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45988.903942824072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45988.903942824072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45988.903942824072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45988.903942824072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45988.903942824072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45988.903942824072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45988.903942824072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45988.903942824072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45988.903942824072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45988.903942824072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45988.903942824072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45988.903942824072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45988.903942824072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45988.903942824072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45988.903942824072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45988.903942824072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45988.903942824072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45988.903942824072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45988.903942824072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45988.903942824072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45988.903942824072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45988.903942824072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45988.903942824072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45988.903942824072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45988.903942824072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45988.903942824072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45988.903942824072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45988.903942824072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45988.903942824072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45988.903942824072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45988.903942824072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45988.903942824072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45988.903942824072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45988.903942824072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45988.903942824072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45988.903942824072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45988.903942824072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45988.903942824072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45988.903942824072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45988.903942824072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45988.903942824072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45988.903942824072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45988.903942824072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45988.903942824072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45988.903942824072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45988.903942824072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45988.903942824072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45988.903942824072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45988.903942824072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45988.903942824072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45988.903942824072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45988.903942824072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45988.903942824072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45988.903942824072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45988.903942824072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45988.903942824072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45988.903942824072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45988.903942824072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45988.903942824072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45988.903942824072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45988.903942824072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45988.903942824072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45988.903942824072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45988.903942824072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45988.903942824072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45988.903942824072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45988.903942824072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45988.903942824072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45988.903942824072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45988.903942824072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45988.903942824072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45988.903942824072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45988.903942824072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45988.903942824072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45988.903942824072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45988.903942824072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45988.903942824072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45988.903942824072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45988.903942824072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45988.903942824072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45988.903942824072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45988.903942824072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45988.903942824072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45988.903942824072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45988.903942824072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45988.903942824072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45988.903942824072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45988.903942824072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45988.903942824072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45988.903942824072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45988.903942824072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45988.903942824072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45988.903942824072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45988.903942824072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45988.903942824072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45988.903942824072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45988.903942824072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45988.903942824072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45988.903942824072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45988.903942824072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45988.903942824072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45988.903942824072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45988.903942824072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45988.903942824072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45988.903942824072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45988.903942824072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45988.903942824072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45988.903942824072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45988.903942824072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45988.903942824072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45988.903942824072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45988.903942824072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45988.903942824072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45988.903942824072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45988.903942824072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45988.903942824072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45988.903942824072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45988.903942824072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45988.903942824072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45988.903942824072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45988.903942824072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45988.903942824072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45988.903942824072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45988.903942824072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45988.903942824072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45988.903942824072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45988.903942824072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45988.903942824072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45988.903942824072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45988.903942824072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45988.903942824072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45988.903942824072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45988.903942824072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45988.903942824072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45988.903942824072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45988.903942824072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45988.903942824072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45988.903942824072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45988.903942824072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45988.903942824072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45988.903942824072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45988.903942824072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45988.903942824072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45988.903942824072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45988.903942824072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45988.903942824072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45988.903942824072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45988.903942824072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45988.903942824072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45988.903942824072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45988.903942824072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45988.903942824072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45988.903942824072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45988.903942824072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45988.903942824072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45988.903942824072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45988.903942824072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45988.903942824072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45988.903942824072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45988.903942824072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45988.903942824072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45988.903942824072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45988.903942824072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45988.903942824072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45988.903942824072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45988.903942824072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45988.903942824072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45988.903942824072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45988.903942824072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45988.903942824072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45988.903942824072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45988.903942824072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45988.903942824072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45988.903942824072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45988.903942824072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45988.903942824072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45988.903942824072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45988.903942824072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45988.903942824072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45988.903942824072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45988.903942824072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45988.903942824072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45988.903942824072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45988.903942824072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45988.903942824072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45988.903942824072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45988.903942824072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45988.903942824072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45988.903942824072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45988.903942824072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45988.903942824072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45988.903942824072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45988.903942824072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45988.903942824072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45988.903942824072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45988.903942824072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45988.903942824072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45988.903942824072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45988.903942824072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45988.903942824072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45988.903942824072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45988.903942824072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45988.903942824072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45988.903942824072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45988.903942824072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45988.903942824072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45988.903942824072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45988.903942824072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45988.903942824072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45988.903942824072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45988.903942824072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45988.903942824072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45988.903942824072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45988.903942824072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45988.903942824072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45988.903942824072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45988.903942824072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45988.903942824072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45988.903942824072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45988.903942824072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45988.903942824072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45988.903942824072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45988.903942824072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45988.903942824072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45988.903942824072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45988.903942824072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45988.903942824072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45988.903942824072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45988.903942824072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45988.903942824072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45988.903942824072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45988.903942824072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45988.903942824072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45988.903942824072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45988.903942824072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45988.903942824072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45988.903942824072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45988.903942824072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45988.903942824072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45988.903942824072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45988.903942824072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45988.903942824072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45988.903942824072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45988.903942824072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45988.903942824072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45988.903942824072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45988.903942824072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45988.903942824072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45988.903942824072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45988.903942824072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45988.903942824072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45988.903942824072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45988.903942824072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45988.903942824072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45988.903942824072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45988.903942824072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45988.903942824072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45988.903942824072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45988.903942824072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45988.903942824072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45988.903942824072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45988.903942824072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45988.903942824072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45988.903942824072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45988.903942824072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45988.903942824072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45988.903942824072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45988.903942824072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45988.903942824072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45988.903942824072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45988.903942824072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45988.903942824072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45988.903942824072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45988.903942824072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45988.903942824072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45988.903942824072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45988.903942824072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45988.903942824072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45988.903942824072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45988.903942824072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45988.903942824072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45988.903942824072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45988.903942824072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45988.903942824072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45988.903942824072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45988.903942824072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45988.903942824072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45988.903942824072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45988.903942824072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45988.903942824072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45988.903942824072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45988.903942824072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45988.903942824072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45988.903942824072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45988.903942824072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45988.903942824072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45988.903942824072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45988.903942824072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45988.903942824072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45988.903942824072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45988.903942824072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45988.903942824072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45988.903942824072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45988.903942824072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45988.903942824072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45988.903942824072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45988.903942824072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45988.903942824072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45988.903942824072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45988.903942824072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45988.903942824072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45988.903942824072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45988.903942824072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45988.903942824072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45988.903942824072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45988.903942824072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45988.903942824072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45988.903942824072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45988.903942824072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45988.903942824072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45988.903942824072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45988.903942824072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45988.903942824072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45988.903942824072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45988.903942824072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45988.903942824072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45988.903942824072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45988.903942824072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45988.903942824072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45988.903942824072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45988.903942824072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45988.903942824072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45988.903942824072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45988.903942824072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45988.903942824072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45988.903942824072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45988.903942824072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45988.903942824072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45988.903942824072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45988.903942824072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45988.903942824072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45988.903942824072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45988.903942824072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45988.903942824072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45988.903942824072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45988.903942824072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45988.903942824072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45988.903942824072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45988.903942824072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45988.903942824072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45988.903942824072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45988.903942824072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45988.903942824072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45988.903942824072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45988.903942824072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45988.903942824072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45988.903942824072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45988.903942824072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45988.903942824072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45988.903942824072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45988.903942824072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45988.903942824072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45988.903942824072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45988.903942824072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45988.903942824072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45988.903942824072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45988.903942824072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45988.903942824072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45988.903942824072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45988.903942824072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45988.903942824072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45988.903942824072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45988.903942824072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45988.903942824072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45988.903942824072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45988.903942824072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45988.903942824072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45988.903942824072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45988.903942824072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45988.903942824072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45988.903942824072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45988.903942824072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45988.903942824072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45988.903942824072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45988.903942824072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45988.903942824072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45988.903942824072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45988.903942824072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45988.903942824072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45988.903942824072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45988.903942824072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45988.903942824072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45988.903942824072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45988.903942824072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45988.903942824072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45988.903942824072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45988.903942824072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45988.903942824072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45988.903942824072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45988.903942824072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45988.903942824072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45988.903942824072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45988.903942824072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45988.903942824072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45988.903942824072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45988.903942824072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45988.903942824072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45988.903942824072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45988.903942824072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45988.903942824072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45988.903942824072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45988.903942824072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45988.903942824072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45988.903942824072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45988.903942824072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45988.903942824072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45988.903942824072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45988.903942824072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45988.903942824072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45988.903942824072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45988.903942824072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45988.903942824072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45988.903942824072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45988.903942824072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45988.903942824072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45988.903942824072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45988.903942824072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45988.903942824072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45988.903942824072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45988.903942824072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45988.903942824072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45988.903942824072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45988.903942824072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45988.903942824072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45988.903942824072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45988.903942824072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45988.903942824072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45988.903942824072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45988.903942824072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45988.903942824072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45988.903942824072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45988.903942824072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45988.903942824072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45988.903942824072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45988.903942824072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45988.903942824072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45988.903942824072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45988.903942824072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45988.903942824072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45988.903942824072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45988.903942824072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45988.903942824072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45988.903942824072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45988.903942824072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45988.903942824072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45988.903942824072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45988.903942824072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45988.903942824072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45988.903942824072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45988.903942824072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45988.903942824072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45988.903942824072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45988.903942824072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45988.903942824072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45988.903942824072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45988.903942824072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45988.903942824072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45988.903942824072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45988.903942824072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45988.903942824072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45988.903942824072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45988.903942824072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45988.903942824072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45988.903942824072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45988.903942824072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45988.903942824072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45988.903942824072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45988.903942824072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45988.903942824072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45988.903942824072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45988.903942824072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45988.903942824072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45988.903942824072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45988.903942824072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45988.903942824072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45988.903942824072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45988.903942824072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45988.903942824072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45988.903942824072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45988.903942824072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45988.903942824072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45988.903942824072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45988.903942824072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45988.903942824072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45988.903942824072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45988.903942824072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45988.903942824072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45988.903942824072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45988.903942824072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45988.903942824072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45988.903942824072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45988.903942824072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45988.903942824072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45988.903942824072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45988.903942824072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45988.903942824072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45988.903942824072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45988.903942824072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45988.903942824072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45988.903942824072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45988.903942824072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45988.903942824072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45988.903942824072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45988.903942824072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45988.903942824072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45988.903942824072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45988.903942824072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45988.903942824072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45988.903942824072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45988.903942824072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45988.903942824072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45988.903942824072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45988.903942824072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45988.903942824072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45988.903942824072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45988.903942824072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45988.903942824072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45988.903942824072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45988.903942824072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45988.903942824072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45988.903942824072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45988.903942824072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45988.903942824072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45988.903942824072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45988.903942824072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45988.903942824072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45988.903942824072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45988.903942824072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45988.903942824072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45988.903942824072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45988.903942824072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45988.903942824072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45988.903942824072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45988.903942824072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45988.903942824072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45988.903942824072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45988.903942824072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45988.903942824072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45988.903942824072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45988.903942824072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45988.903942824072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45988.903942824072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45988.903942824072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45988.903942824072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45988.903942824072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45988.903942824072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45988.903942824072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45988.903942824072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45988.903942824072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45988.903942824072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45988.903942824072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45988.903942824072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45988.903942824072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45988.903942824072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45988.903942824072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45988.903942824072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45988.903942824072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45988.903942824072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45988.903942824072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45988.903942824072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45988.903942824072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45988.903942824072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45988.903942824072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45988.903942824072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45988.903942824072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45988.903942824072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45988.903942824072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45988.903942824072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45988.903942824072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45988.903942824072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45988.903942824072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45988.903942824072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45988.903942824072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45988.903942824072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45988.903942824072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45988.903942824072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45988.903942824072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45988.903942824072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45988.903942824072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45988.903942824072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45988.903942824072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45988.903942824072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45988.903942824072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45988.903942824072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45988.903942824072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45988.903942824072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45988.903942824072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45988.903942824072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45988.903942824072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45988.903942824072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45988.903942824072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45988.903942824072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45988.903942824072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45988.903942824072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45988.903942824072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45988.903942824072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45988.903942824072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45988.903942824072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45988.903942824072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45988.903942824072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45988.903942824072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45988.903942824072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45988.903942824072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45988.903942824072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45988.903942824072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45988.903942824072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45988.903942824072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45988.903942824072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45988.903942824072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45988.903942824072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45988.903942824072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45988.903942824072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45988.903942824072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45988.903942824072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45988.903942824072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45988.903942824072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45988.903942824072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45988.903942824072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45988.903942824072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45988.903942824072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45988.903942824072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45988.903942824072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45988.903942824072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45988.903942824072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45988.903942824072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45988.903942824072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45988.903942824072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45988.903942824072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45988.903942824072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45988.903942824072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45988.903942824072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45988.903942824072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45988.903942824072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45988.903942824072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45988.903942824072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45988.903942824072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45988.903942824072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45988.903942824072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45988.903942824072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45988.903942824072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45988.903942824072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45988.903942824072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45988.903942824072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45988.903942824072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45988.903942824072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45988.903942824072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45988.903942824072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45988.903942824072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45988.903942824072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45988.903942824072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45988.903942824072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45988.903942824072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45988.903942824072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45988.903942824072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45988.903942824072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45988.903942824072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45988.903942824072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45988.903942824072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45988.903942824072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45988.903942824072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45988.903942824072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45988.903942824072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45988.903942824072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45988.903942824072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45988.903942824072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45988.903942824072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45988.903942824072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45988.903942824072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45988.903942824072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45988.903942824072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45988.903942824072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45988.903942824072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45988.903942824072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45988.903942824072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45988.903942824072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45988.903942824072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45988.903942824072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45988.903942824072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45988.903942824072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45988.903942824072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45988.903942824072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45988.903942824072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45988.903942824072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45988.903942824072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45988.903942824072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45988.903942824072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45988.903942824072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45988.903942824072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45988.903942824072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45988.903942824072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45988.903942824072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45988.903942824072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45988.903942824072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45988.903942824072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45988.903942824072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45988.903942824072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45988.903942824072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45988.903942824072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45988.903942824072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45988.903942824072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45988.903942824072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45988.903942824072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45988.903942824072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45988.903942824072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45988.903942824072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45988.903942824072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45988.903942824072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45988.903942824072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45988.903942824072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45988.903942824072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45988.903942824072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45988.903942824072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45988.903942824072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45988.903942824072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45988.903942824072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45988.903942824072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45988.903942824072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45988.903942824072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45988.903942824072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45988.903942824072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45988.903942824072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45988.903942824072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45988.903942824072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45988.903942824072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45988.903942824072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45988.903942824072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45988.903942824072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45988.903942824072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45988.903942824072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45988.903942824072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45988.903942824072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45988.903942824072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45988.903942824072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45988.903942824072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45988.903942824072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45988.903942824072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45988.903942824072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45988.903942824072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45988.903942824072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45988.903942824072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45988.903942824072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45988.903942824072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45988.903942824072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45988.903942824072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45988.903942824072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45988.903942824072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45988.903942824072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45988.903942824072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45988.903942824072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45988.903942824072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45988.903942824072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45988.903942824072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45988.903942824072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45988.903942824072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45988.903942824072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45988.903942824072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45988.903942824072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45988.903942824072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45988.903942824072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45988.903942824072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45988.903942824072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45988.903942824072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45988.903942824072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45988.903942824072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45988.903942824072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45988.903942824072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45988.903942824072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45988.903942824072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45988.903942824072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45988.903942824072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45988.903942824072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45988.903942824072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45988.903942824072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45988.903942824072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45988.903942824072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45988.903942824072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45988.903942824072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45988.903942824072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45988.903942824072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45988.903942824072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45988.903942824072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45988.903942824072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45988.903942824072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45988.903942824072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45988.903942824072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45988.903942824072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45988.903942824072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45988.903942824072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45988.903942824072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45988.903942824072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45988.903942824072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45988.903942824072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45988.903942824072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45988.903942824072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45988.903942824072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45988.903942824072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45988.903942824072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45988.903942824072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45988.903942824072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45988.903942824072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45988.903942824072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45988.903942824072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45988.903942824072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45988.903942824072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45988.903942824072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45988.903942824072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45988.903942824072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45988.903942824072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45988.903942824072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45988.903942824072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45988.903942824072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45988.903942824072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45988.903942824072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45988.903942824072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45988.903942824072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45988.903942824072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45988.903942824072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45988.903942824072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45988.903942824072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45988.903942824072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45988.903942824072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45988.903942824072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45988.903942824072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45988.903942824072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45988.903942824072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45988.903942824072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45988.903942824072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45988.903942824072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45988.903942824072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45988.903942824072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45988.903942824072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45988.903942824072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45988.903942824072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45988.903942824072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45988.903942824072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45988.903942824072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45988.903942824072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45988.903942824072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45988.903942824072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45988.903942824072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45988.903942824072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45988.903942824072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45988.903942824072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45988.903942824072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45988.903942824072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45988.903942824072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45988.903942824072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45988.903942824072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45988.903942824072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45988.903942824072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45988.903942824072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45988.903942824072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45988.903942824072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45988.903942824072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45988.903942824072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45988.903942824072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45988.903942824072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45988.903942824072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45988.903942824072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45988.903942824072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45988.903942824072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45988.903942824072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45988.903942824072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45988.903942824072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45988.903942824072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45988.903942824072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45988.903942824072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45988.903942824072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45988.903942824072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45988.903942824072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45988.903942824072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45988.903942824072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45988.903942824072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45988.903942824072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45988.903942824072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45988.903942824072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45988.903942824072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45988.903942824072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45988.903942824072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45988.903942824072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45988.903942824072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45988.903942824072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45988.903942824072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45988.903942824072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45988.903942824072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45988.903942824072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45988.903942824072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45988.903942824072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45988.903942824072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45988.903942824072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45988.903942824072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285.42322523147595</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45988.903942824072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45988.903942824072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45988.903942824072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45988.903942824072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45988.903942824072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45988.903942824072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45988.903942824072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45988.903942824072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45988.903942824072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45988.903942824072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45988.903942824072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45988.903942824072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45988.903942824072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45988.903942824072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45988.903942824072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45988.903942824072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45988.903942824072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45988.903942824072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45988.903942824072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45988.903942824072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45988.903942824072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45988.903942824072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45988.903942824072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45988.903942824072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45988.903942824072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45988.903942824072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45988.903942824072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45988.903942824072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45988.903942824072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45988.903942824072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45988.903942824072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45988.903942824072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45988.903942824072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45988.903942824072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45988.903942824072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45988.903942824072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45988.903942824072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45988.903942824072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45988.903942824072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45988.903942824072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45988.903942824072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45988.903942824072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45988.903942824072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45988.903942824072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45988.903942824072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45988.903942824072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45988.903942824072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45988.903942824072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45988.903942824072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45988.903942824072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45988.903942824072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45988.903942824072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45988.903942824072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45988.903942824072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45988.903942824072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45988.903942824072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45988.903942824072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45988.903942824072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45988.903942824072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45988.903942824072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45988.903942824072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45988.903942824072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45988.903942824072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45988.903942824072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45988.903942824072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45988.903942824072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45988.903942824072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45988.903942824072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45988.903942824072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45988.903942824072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45988.903942824072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45988.903942824072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45988.903942824072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45988.903942824072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45988.903942824072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45988.903942824072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45988.903942824072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45988.903942824072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45988.903942824072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45988.903942824072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45988.903942824072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45988.903942824072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45988.903942824072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45988.903942824072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45988.903942824072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45988.903942824072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45988.903942824072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45988.903942824072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45988.903942824072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45988.903942824072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45988.903942824072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45988.903942824072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45988.903942824072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45988.903942824072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45988.903942824072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45988.903942824072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45988.903942824072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45988.903942824072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45988.903942824072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45988.903942824072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45988.903942824072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45988.903942824072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45988.903942824072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45988.903942824072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45988.903942824072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45988.903942824072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45988.903942824072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45988.903942824072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45988.903942824072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45988.903942824072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45988.903942824072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45988.903942824072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45988.903942824072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45988.903942824072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45988.903942824072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45988.903942824072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45988.903942824072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45988.903942824072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45988.903942824072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45988.903942824072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45988.903942824072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45988.903942824072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45988.903942824072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45988.903942824072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45988.903942824072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45988.903942824072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45988.903942824072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45988.903942824072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45988.903942824072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45988.903942824072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45988.903942824072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45988.903942824072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45988.903942824072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45988.903942824072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45988.903942824072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45988.903942824072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45988.903942824072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45988.903942824072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45988.903942824072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45988.903942824072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45988.903942824072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45988.903942824072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45988.903942824072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45988.903942824072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45988.903942824072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45988.903942824072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45988.903942824072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45988.903942824072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45988.903942824072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45988.903942824072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45988.903942824072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45988.903942824072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45988.903942824072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45988.903942824072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45988.903942824072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45988.903942824072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45988.903942824072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45988.903942824072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45988.903942824072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45988.903942824072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45988.903942824072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45988.903942824072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45988.903942824072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45988.903942824072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45988.903942824072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45988.903942824072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45988.903942824072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45988.903942824072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45988.903942824072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45988.903942824072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45988.903942824072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45988.903942824072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45988.903942824072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45988.903942824072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45988.903942824072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45988.903942824072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45988.903942824072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45988.903942824072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45988.903942824072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45988.903942824072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45988.903942824072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45988.903942824072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45988.903942824072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45988.903942824072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45988.903942824072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45988.903942824072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45988.903942824072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45988.903942824072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45988.903942824072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45988.903942824072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45988.903942824072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45988.903942824072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45988.903942824072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45988.903942824072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45988.903942824072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45988.903942824072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45988.903942824072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45988.903942824072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45988.903942824072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45988.903942824072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45988.903942824072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45988.903942824072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45988.903942824072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45988.903942824072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45988.903942824072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45988.903942824072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45988.903942824072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45988.903942824072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45988.903942824072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45988.903942824072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45988.903942824072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45988.903942824072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45988.903942824072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45988.903942824072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45988.903942824072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45988.903942824072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45988.903942824072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45988.903942824072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45988.903942824072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45988.903942824072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45988.903942824072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45988.903942824072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45988.903942824072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45988.903942824072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45988.903942824072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45988.903942824072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45988.903942824072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45988.903942824072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45988.903942824072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45988.903942824072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45988.903942824072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45988.903942824072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45988.903942824072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45988.903942824072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45988.903942824072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45988.903942824072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45988.903942824072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45988.903942824072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45988.903942824072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45988.903942824072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45988.903942824072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45988.903942824072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45988.903942824072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45988.903942824072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45988.903942824072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45988.903942824072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45988.903942824072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45988.903942824072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45988.903942824072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45988.903942824072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45988.903942824072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45988.903942824072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45988.903942824072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45988.903942824072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45988.903942824072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45988.903942824072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45988.903942824072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45988.903942824072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45988.903942824072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45988.903942824072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45988.903942824072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45988.903942824072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45988.903942824072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45988.903942824072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45988.903942824072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45988.903942824072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45988.903942824072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45988.903942824072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45988.903942824072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45988.903942824072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45988.903942824072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45988.903942824072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45988.903942824072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45988.903942824072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45988.903942824072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45988.903942824072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45988.903942824072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45988.903942824072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45988.903942824072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45988.903942824072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45988.903942824072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45988.903942824072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45988.903942824072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45988.903942824072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45988.903942824072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45988.903942824072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45988.903942824072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45988.903942824072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45988.903942824072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45988.903942824072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45988.903942824072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45988.903942824072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45988.903942824072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45988.903942824072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45988.903942824072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45988.903942824072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45988.903942824072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45988.903942824072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45988.903942824072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45988.903942824072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45988.903942824072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45988.903942824072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45988.903942824072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45988.903942824072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45988.903942824072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45988.903942824072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45988.903942824072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45988.903942824072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45988.903942824072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45988.903942824072</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97.071882638883835</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62.71506550925551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40.242831712959742</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7.5306442129585776</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18" ca="1" si="2">IFERROR(NOW()-F6,"")</f>
        <v>3.4394212962070014E-2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45988.903942824072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45988.903942824072</v>
      </c>
      <c r="H8" s="38"/>
      <c r="I8" s="37" t="str">
        <f>IFERROR(VLOOKUP(D8,DB!A:F,6,0),"")</f>
        <v/>
      </c>
      <c r="J8" s="37" t="str">
        <f>IFERROR(VLOOKUP(D8,DB!A:G,7,0),"")</f>
        <v/>
      </c>
      <c r="K8" s="37"/>
      <c r="L8" s="37" t="str">
        <f>IFERROR(VLOOKUP(D8,DB!A:I,9,0),"")</f>
        <v/>
      </c>
    </row>
    <row r="9" spans="1:13">
      <c r="A9" s="37"/>
      <c r="B9" s="37" t="str">
        <f>IFERROR(VLOOKUP(D9,DB!A:K,11,0),"")</f>
        <v/>
      </c>
      <c r="C9" s="37"/>
      <c r="D9" s="151"/>
      <c r="E9" s="37"/>
      <c r="F9" s="38"/>
      <c r="G9" s="144">
        <f t="shared" ca="1" si="2"/>
        <v>45988.903942824072</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4">
        <f t="shared" ca="1" si="2"/>
        <v>45988.903942824072</v>
      </c>
      <c r="H10" s="38"/>
      <c r="I10" s="37" t="str">
        <f>IFERROR(VLOOKUP(D10,DB!A:F,6,0),"")</f>
        <v/>
      </c>
      <c r="J10" s="37" t="str">
        <f>IFERROR(VLOOKUP(D10,DB!A:G,7,0),"")</f>
        <v/>
      </c>
      <c r="K10" s="37"/>
      <c r="L10" s="37" t="str">
        <f>IFERROR(VLOOKUP(D10,DB!A:I,9,0),"")</f>
        <v/>
      </c>
    </row>
    <row r="11" spans="1:13" ht="15.75">
      <c r="A11" s="37"/>
      <c r="B11" s="37" t="str">
        <f>IFERROR(VLOOKUP(D11,DB!A:K,11,0),"")</f>
        <v/>
      </c>
      <c r="C11" s="37"/>
      <c r="D11" s="149"/>
      <c r="E11" s="37"/>
      <c r="F11" s="38"/>
      <c r="G11" s="144">
        <f t="shared" ca="1" si="2"/>
        <v>45988.903942824072</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4">
        <f t="shared" ca="1" si="2"/>
        <v>45988.903942824072</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4">
        <f t="shared" ca="1" si="2"/>
        <v>45988.903942824072</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45988.903942824072</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45988.903942824072</v>
      </c>
      <c r="H15" s="38"/>
      <c r="I15" s="37" t="str">
        <f>IFERROR(VLOOKUP(D15,DB!A:F,6,0),"")</f>
        <v/>
      </c>
      <c r="J15" s="37" t="str">
        <f>IFERROR(VLOOKUP(D15,DB!A:G,7,0),"")</f>
        <v/>
      </c>
      <c r="K15" s="37"/>
      <c r="L15" s="37" t="str">
        <f>IFERROR(VLOOKUP(D15,DB!A:I,9,0),"")</f>
        <v/>
      </c>
    </row>
    <row r="16" spans="1:13">
      <c r="A16" s="37"/>
      <c r="B16" s="37" t="str">
        <f>IFERROR(VLOOKUP(D16,DB!A:K,11,0),"")</f>
        <v/>
      </c>
      <c r="C16" s="37"/>
      <c r="D16" s="151"/>
      <c r="E16" s="37"/>
      <c r="F16" s="38"/>
      <c r="G16" s="144">
        <f t="shared" ca="1" si="2"/>
        <v>45988.903942824072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45988.903942824072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45988.903942824072</v>
      </c>
      <c r="H18" s="38"/>
      <c r="I18" s="37" t="str">
        <f>IFERROR(VLOOKUP(D18,DB!A:F,6,0),"")</f>
        <v/>
      </c>
      <c r="J18" s="37" t="str">
        <f>IFERROR(VLOOKUP(D18,DB!A:G,7,0),"")</f>
        <v/>
      </c>
      <c r="K18" s="37"/>
      <c r="L18" s="37" t="str">
        <f>IFERROR(VLOOKUP(D18,DB!A:I,9,0),"")</f>
        <v/>
      </c>
    </row>
    <row r="19" spans="1:12">
      <c r="A19" s="37"/>
      <c r="B19" s="150" t="str">
        <f>IFERROR(VLOOKUP(D19,DB!A:K,11,0),"")</f>
        <v/>
      </c>
      <c r="C19" s="37"/>
      <c r="D19" s="37"/>
      <c r="E19" s="37"/>
      <c r="F19" s="38"/>
      <c r="G19" s="144">
        <f ca="1">IFERROR(NOW()-F19,"")</f>
        <v>45988.903942824072</v>
      </c>
      <c r="H19" s="38"/>
      <c r="I19" s="150" t="str">
        <f>IFERROR(VLOOKUP(D19,DB!A:F,6,0),"")</f>
        <v/>
      </c>
      <c r="J19" s="150" t="str">
        <f>IFERROR(VLOOKUP(D19,DB!A:G,7,0),"")</f>
        <v/>
      </c>
      <c r="K19" s="37"/>
      <c r="L19" s="150" t="str">
        <f>IFERROR(VLOOKUP(D19,DB!A:I,9,0),"")</f>
        <v/>
      </c>
    </row>
    <row r="20" spans="1:12">
      <c r="A20" s="37"/>
      <c r="B20" s="150" t="str">
        <f>IFERROR(VLOOKUP(D20,DB!A:K,11,0),"")</f>
        <v/>
      </c>
      <c r="C20" s="37"/>
      <c r="D20" s="37"/>
      <c r="E20" s="37"/>
      <c r="F20" s="38"/>
      <c r="G20" s="144">
        <f ca="1">IFERROR(NOW()-F20,"")</f>
        <v>45988.903942824072</v>
      </c>
      <c r="H20" s="38"/>
      <c r="I20" s="150" t="str">
        <f>IFERROR(VLOOKUP(D20,DB!A:F,6,0),"")</f>
        <v/>
      </c>
      <c r="J20" s="150" t="str">
        <f>IFERROR(VLOOKUP(D20,DB!A:G,7,0),"")</f>
        <v/>
      </c>
      <c r="K20" s="37"/>
      <c r="L20" s="150" t="str">
        <f>IFERROR(VLOOKUP(D20,DB!A:I,9,0),"")</f>
        <v/>
      </c>
    </row>
    <row r="21" spans="1:12">
      <c r="A21" s="37"/>
      <c r="B21" s="150" t="str">
        <f>IFERROR(VLOOKUP(D21,DB!A:K,11,0),"")</f>
        <v/>
      </c>
      <c r="C21" s="37"/>
      <c r="D21" s="37"/>
      <c r="E21" s="37"/>
      <c r="F21" s="38"/>
      <c r="G21" s="144">
        <f ca="1">IFERROR(NOW()-F21,"")</f>
        <v>45988.903942824072</v>
      </c>
      <c r="H21" s="38"/>
      <c r="I21" s="150" t="str">
        <f>IFERROR(VLOOKUP(D21,DB!A:F,6,0),"")</f>
        <v/>
      </c>
      <c r="J21" s="150" t="str">
        <f>IFERROR(VLOOKUP(D21,DB!A:G,7,0),"")</f>
        <v/>
      </c>
      <c r="K21" s="37"/>
      <c r="L21" s="150" t="str">
        <f>IFERROR(VLOOKUP(D21,DB!A:I,9,0),"")</f>
        <v/>
      </c>
    </row>
    <row r="22" spans="1:12">
      <c r="A22" s="37"/>
      <c r="B22" s="150" t="str">
        <f>IFERROR(VLOOKUP(D22,DB!A:K,11,0),"")</f>
        <v/>
      </c>
      <c r="C22" s="37"/>
      <c r="D22" s="37"/>
      <c r="E22" s="37"/>
      <c r="F22" s="38"/>
      <c r="G22" s="144">
        <f ca="1">IFERROR(NOW()-F22,"")</f>
        <v>45988.903942824072</v>
      </c>
      <c r="H22" s="38"/>
      <c r="I22" s="150" t="str">
        <f>IFERROR(VLOOKUP(D22,DB!A:F,6,0),"")</f>
        <v/>
      </c>
      <c r="J22" s="150" t="str">
        <f>IFERROR(VLOOKUP(D22,DB!A:G,7,0),"")</f>
        <v/>
      </c>
      <c r="K22" s="37"/>
      <c r="L22" s="150" t="str">
        <f>IFERROR(VLOOKUP(D22,DB!A:I,9,0),"")</f>
        <v/>
      </c>
    </row>
    <row r="23" spans="1:12">
      <c r="A23" s="37"/>
      <c r="B23" s="150" t="str">
        <f>IFERROR(VLOOKUP(D23,DB!A:K,11,0),"")</f>
        <v/>
      </c>
      <c r="C23" s="37"/>
      <c r="D23" s="37"/>
      <c r="E23" s="37"/>
      <c r="F23" s="38"/>
      <c r="G23" s="144">
        <f ca="1">IFERROR(NOW()-F23,"")</f>
        <v>45988.903942824072</v>
      </c>
      <c r="H23" s="38"/>
      <c r="I23" s="150" t="str">
        <f>IFERROR(VLOOKUP(D23,DB!A:F,6,0),"")</f>
        <v/>
      </c>
      <c r="J23" s="150" t="str">
        <f>IFERROR(VLOOKUP(D23,DB!A:G,7,0),"")</f>
        <v/>
      </c>
      <c r="K23" s="37"/>
      <c r="L23" s="150" t="str">
        <f>IFERROR(VLOOKUP(D23,DB!A:I,9,0),"")</f>
        <v/>
      </c>
    </row>
    <row r="24" spans="1:12">
      <c r="A24" s="37"/>
      <c r="B24" s="150" t="str">
        <f>IFERROR(VLOOKUP(D24,DB!A:K,11,0),"")</f>
        <v/>
      </c>
      <c r="C24" s="37"/>
      <c r="D24" s="37"/>
      <c r="E24" s="37"/>
      <c r="F24" s="38"/>
      <c r="G24" s="144">
        <f ca="1">IFERROR(NOW()-F24,"")</f>
        <v>45988.903942824072</v>
      </c>
      <c r="H24" s="38"/>
      <c r="I24" s="150" t="str">
        <f>IFERROR(VLOOKUP(D24,DB!A:F,6,0),"")</f>
        <v/>
      </c>
      <c r="J24" s="150" t="str">
        <f>IFERROR(VLOOKUP(D24,DB!A:G,7,0),"")</f>
        <v/>
      </c>
      <c r="K24" s="37"/>
      <c r="L24" s="150" t="str">
        <f>IFERROR(VLOOKUP(D24,DB!A:I,9,0),"")</f>
        <v/>
      </c>
    </row>
    <row r="25" spans="1:12">
      <c r="A25" s="37"/>
      <c r="B25" s="150" t="str">
        <f>IFERROR(VLOOKUP(D25,DB!A:K,11,0),"")</f>
        <v/>
      </c>
      <c r="C25" s="37"/>
      <c r="D25" s="37"/>
      <c r="E25" s="37"/>
      <c r="F25" s="38"/>
      <c r="G25" s="144">
        <f ca="1">IFERROR(NOW()-F25,"")</f>
        <v>45988.903942824072</v>
      </c>
      <c r="H25" s="38"/>
      <c r="I25" s="150" t="str">
        <f>IFERROR(VLOOKUP(D25,DB!A:F,6,0),"")</f>
        <v/>
      </c>
      <c r="J25" s="150" t="str">
        <f>IFERROR(VLOOKUP(D25,DB!A:G,7,0),"")</f>
        <v/>
      </c>
      <c r="K25" s="37"/>
      <c r="L25" s="150" t="str">
        <f>IFERROR(VLOOKUP(D25,DB!A:I,9,0),"")</f>
        <v/>
      </c>
    </row>
    <row r="26" spans="1:12">
      <c r="A26" s="37"/>
      <c r="B26" s="150" t="str">
        <f>IFERROR(VLOOKUP(D26,DB!A:K,11,0),"")</f>
        <v/>
      </c>
      <c r="C26" s="37"/>
      <c r="D26" s="37"/>
      <c r="E26" s="37"/>
      <c r="F26" s="38"/>
      <c r="G26" s="144">
        <f ca="1">IFERROR(NOW()-F26,"")</f>
        <v>45988.903942824072</v>
      </c>
      <c r="H26" s="38"/>
      <c r="I26" s="150" t="str">
        <f>IFERROR(VLOOKUP(D26,DB!A:F,6,0),"")</f>
        <v/>
      </c>
      <c r="J26" s="150" t="str">
        <f>IFERROR(VLOOKUP(D26,DB!A:G,7,0),"")</f>
        <v/>
      </c>
      <c r="K26" s="37"/>
      <c r="L26" s="150" t="str">
        <f>IFERROR(VLOOKUP(D26,DB!A:I,9,0),"")</f>
        <v/>
      </c>
    </row>
    <row r="27" spans="1:12">
      <c r="A27" s="37"/>
      <c r="B27" s="150" t="str">
        <f>IFERROR(VLOOKUP(D27,DB!A:K,11,0),"")</f>
        <v/>
      </c>
      <c r="C27" s="37"/>
      <c r="D27" s="37"/>
      <c r="E27" s="37"/>
      <c r="F27" s="38"/>
      <c r="G27" s="144">
        <f ca="1">IFERROR(NOW()-F27,"")</f>
        <v>45988.903942824072</v>
      </c>
      <c r="H27" s="38"/>
      <c r="I27" s="150" t="str">
        <f>IFERROR(VLOOKUP(D27,DB!A:F,6,0),"")</f>
        <v/>
      </c>
      <c r="J27" s="150" t="str">
        <f>IFERROR(VLOOKUP(D27,DB!A:G,7,0),"")</f>
        <v/>
      </c>
      <c r="K27" s="37"/>
      <c r="L27" s="150" t="str">
        <f>IFERROR(VLOOKUP(D27,DB!A:I,9,0),"")</f>
        <v/>
      </c>
    </row>
    <row r="28" spans="1:12">
      <c r="A28" s="37"/>
      <c r="B28" s="150" t="str">
        <f>IFERROR(VLOOKUP(D28,DB!A:K,11,0),"")</f>
        <v/>
      </c>
      <c r="C28" s="37"/>
      <c r="D28" s="37"/>
      <c r="E28" s="37"/>
      <c r="F28" s="38"/>
      <c r="G28" s="144">
        <f ca="1">IFERROR(NOW()-F28,"")</f>
        <v>45988.903942824072</v>
      </c>
      <c r="H28" s="38"/>
      <c r="I28" s="150" t="str">
        <f>IFERROR(VLOOKUP(D28,DB!A:F,6,0),"")</f>
        <v/>
      </c>
      <c r="J28" s="150" t="str">
        <f>IFERROR(VLOOKUP(D28,DB!A:G,7,0),"")</f>
        <v/>
      </c>
      <c r="K28" s="37"/>
      <c r="L28" s="150" t="str">
        <f>IFERROR(VLOOKUP(D28,DB!A:I,9,0),"")</f>
        <v/>
      </c>
    </row>
    <row r="29" spans="1:12">
      <c r="A29" s="37"/>
      <c r="B29" s="150" t="str">
        <f>IFERROR(VLOOKUP(D29,DB!A:K,11,0),"")</f>
        <v/>
      </c>
      <c r="C29" s="37"/>
      <c r="D29" s="37"/>
      <c r="E29" s="37"/>
      <c r="F29" s="38"/>
      <c r="G29" s="144">
        <f ca="1">IFERROR(NOW()-F29,"")</f>
        <v>45988.903942824072</v>
      </c>
      <c r="H29" s="38"/>
      <c r="I29" s="150" t="str">
        <f>IFERROR(VLOOKUP(D29,DB!A:F,6,0),"")</f>
        <v/>
      </c>
      <c r="J29" s="150" t="str">
        <f>IFERROR(VLOOKUP(D29,DB!A:G,7,0),"")</f>
        <v/>
      </c>
      <c r="K29" s="37"/>
      <c r="L29" s="150" t="str">
        <f>IFERROR(VLOOKUP(D29,DB!A:I,9,0),"")</f>
        <v/>
      </c>
    </row>
    <row r="30" spans="1:12">
      <c r="A30" s="37"/>
      <c r="B30" s="150" t="str">
        <f>IFERROR(VLOOKUP(D30,DB!A:K,11,0),"")</f>
        <v/>
      </c>
      <c r="C30" s="37"/>
      <c r="D30" s="37"/>
      <c r="E30" s="37"/>
      <c r="F30" s="38"/>
      <c r="G30" s="144">
        <f ca="1">IFERROR(NOW()-F30,"")</f>
        <v>45988.903942824072</v>
      </c>
      <c r="H30" s="38"/>
      <c r="I30" s="150" t="str">
        <f>IFERROR(VLOOKUP(D30,DB!A:F,6,0),"")</f>
        <v/>
      </c>
      <c r="J30" s="150" t="str">
        <f>IFERROR(VLOOKUP(D30,DB!A:G,7,0),"")</f>
        <v/>
      </c>
      <c r="K30" s="37"/>
      <c r="L30" s="150" t="str">
        <f>IFERROR(VLOOKUP(D30,DB!A:I,9,0),"")</f>
        <v/>
      </c>
    </row>
    <row r="31" spans="1:12">
      <c r="A31" s="37"/>
      <c r="B31" s="150" t="str">
        <f>IFERROR(VLOOKUP(D31,DB!A:K,11,0),"")</f>
        <v/>
      </c>
      <c r="C31" s="37"/>
      <c r="D31" s="37"/>
      <c r="E31" s="37"/>
      <c r="F31" s="38"/>
      <c r="G31" s="144">
        <f ca="1">IFERROR(NOW()-F31,"")</f>
        <v>45988.903942824072</v>
      </c>
      <c r="H31" s="38"/>
      <c r="I31" s="150" t="str">
        <f>IFERROR(VLOOKUP(D31,DB!A:F,6,0),"")</f>
        <v/>
      </c>
      <c r="J31" s="150" t="str">
        <f>IFERROR(VLOOKUP(D31,DB!A:G,7,0),"")</f>
        <v/>
      </c>
      <c r="K31" s="37"/>
      <c r="L31" s="150" t="str">
        <f>IFERROR(VLOOKUP(D31,DB!A:I,9,0),"")</f>
        <v/>
      </c>
    </row>
    <row r="32" spans="1:12">
      <c r="A32" s="37"/>
      <c r="B32" s="150" t="str">
        <f>IFERROR(VLOOKUP(D32,DB!A:K,11,0),"")</f>
        <v/>
      </c>
      <c r="C32" s="37"/>
      <c r="D32" s="37"/>
      <c r="E32" s="37"/>
      <c r="F32" s="38"/>
      <c r="G32" s="144">
        <f ca="1">IFERROR(NOW()-F32,"")</f>
        <v>45988.903942824072</v>
      </c>
      <c r="H32" s="38"/>
      <c r="I32" s="150" t="str">
        <f>IFERROR(VLOOKUP(D32,DB!A:F,6,0),"")</f>
        <v/>
      </c>
      <c r="J32" s="150" t="str">
        <f>IFERROR(VLOOKUP(D32,DB!A:G,7,0),"")</f>
        <v/>
      </c>
      <c r="K32" s="37"/>
      <c r="L32" s="150" t="str">
        <f>IFERROR(VLOOKUP(D32,DB!A:I,9,0),"")</f>
        <v/>
      </c>
    </row>
    <row r="33" spans="1:12">
      <c r="A33" s="37"/>
      <c r="B33" s="150" t="str">
        <f>IFERROR(VLOOKUP(D33,DB!A:K,11,0),"")</f>
        <v/>
      </c>
      <c r="C33" s="37"/>
      <c r="D33" s="37"/>
      <c r="E33" s="37"/>
      <c r="F33" s="38"/>
      <c r="G33" s="144">
        <f ca="1">IFERROR(NOW()-F33,"")</f>
        <v>45988.903942824072</v>
      </c>
      <c r="H33" s="38"/>
      <c r="I33" s="150" t="str">
        <f>IFERROR(VLOOKUP(D33,DB!A:F,6,0),"")</f>
        <v/>
      </c>
      <c r="J33" s="150" t="str">
        <f>IFERROR(VLOOKUP(D33,DB!A:G,7,0),"")</f>
        <v/>
      </c>
      <c r="K33" s="37"/>
      <c r="L33" s="150" t="str">
        <f>IFERROR(VLOOKUP(D33,DB!A:I,9,0),"")</f>
        <v/>
      </c>
    </row>
    <row r="34" spans="1:12">
      <c r="A34" s="37"/>
      <c r="B34" s="150" t="str">
        <f>IFERROR(VLOOKUP(D34,DB!A:K,11,0),"")</f>
        <v/>
      </c>
      <c r="C34" s="37"/>
      <c r="D34" s="37"/>
      <c r="E34" s="37"/>
      <c r="F34" s="38"/>
      <c r="G34" s="144">
        <f ca="1">IFERROR(NOW()-F34,"")</f>
        <v>45988.903942824072</v>
      </c>
      <c r="H34" s="38"/>
      <c r="I34" s="150" t="str">
        <f>IFERROR(VLOOKUP(D34,DB!A:F,6,0),"")</f>
        <v/>
      </c>
      <c r="J34" s="150" t="str">
        <f>IFERROR(VLOOKUP(D34,DB!A:G,7,0),"")</f>
        <v/>
      </c>
      <c r="K34" s="37"/>
      <c r="L34" s="150" t="str">
        <f>IFERROR(VLOOKUP(D34,DB!A:I,9,0),"")</f>
        <v/>
      </c>
    </row>
    <row r="35" spans="1:12">
      <c r="A35" s="37"/>
      <c r="B35" s="150" t="str">
        <f>IFERROR(VLOOKUP(D35,DB!A:K,11,0),"")</f>
        <v/>
      </c>
      <c r="C35" s="37"/>
      <c r="D35" s="37"/>
      <c r="E35" s="37"/>
      <c r="F35" s="38"/>
      <c r="G35" s="144">
        <f ca="1">IFERROR(NOW()-F35,"")</f>
        <v>45988.903942824072</v>
      </c>
      <c r="H35" s="38"/>
      <c r="I35" s="150" t="str">
        <f>IFERROR(VLOOKUP(D35,DB!A:F,6,0),"")</f>
        <v/>
      </c>
      <c r="J35" s="150" t="str">
        <f>IFERROR(VLOOKUP(D35,DB!A:G,7,0),"")</f>
        <v/>
      </c>
      <c r="K35" s="37"/>
      <c r="L35" s="150" t="str">
        <f>IFERROR(VLOOKUP(D35,DB!A:I,9,0),"")</f>
        <v/>
      </c>
    </row>
    <row r="36" spans="1:12">
      <c r="A36" s="37"/>
      <c r="B36" s="150" t="str">
        <f>IFERROR(VLOOKUP(D36,DB!A:K,11,0),"")</f>
        <v/>
      </c>
      <c r="C36" s="37"/>
      <c r="D36" s="37"/>
      <c r="E36" s="37"/>
      <c r="F36" s="38"/>
      <c r="G36" s="144">
        <f ca="1">IFERROR(NOW()-F36,"")</f>
        <v>45988.903942824072</v>
      </c>
      <c r="H36" s="38"/>
      <c r="I36" s="150" t="str">
        <f>IFERROR(VLOOKUP(D36,DB!A:F,6,0),"")</f>
        <v/>
      </c>
      <c r="J36" s="150" t="str">
        <f>IFERROR(VLOOKUP(D36,DB!A:G,7,0),"")</f>
        <v/>
      </c>
      <c r="K36" s="37"/>
      <c r="L36" s="150" t="str">
        <f>IFERROR(VLOOKUP(D36,DB!A:I,9,0),"")</f>
        <v/>
      </c>
    </row>
    <row r="37" spans="1:12">
      <c r="A37" s="37"/>
      <c r="B37" s="150" t="str">
        <f>IFERROR(VLOOKUP(D37,DB!A:K,11,0),"")</f>
        <v/>
      </c>
      <c r="C37" s="37"/>
      <c r="D37" s="37"/>
      <c r="E37" s="37"/>
      <c r="F37" s="38"/>
      <c r="G37" s="144">
        <f ca="1">IFERROR(NOW()-F37,"")</f>
        <v>45988.903942824072</v>
      </c>
      <c r="H37" s="38"/>
      <c r="I37" s="150" t="str">
        <f>IFERROR(VLOOKUP(D37,DB!A:F,6,0),"")</f>
        <v/>
      </c>
      <c r="J37" s="150" t="str">
        <f>IFERROR(VLOOKUP(D37,DB!A:G,7,0),"")</f>
        <v/>
      </c>
      <c r="K37" s="37"/>
      <c r="L37" s="150" t="str">
        <f>IFERROR(VLOOKUP(D37,DB!A:I,9,0),"")</f>
        <v/>
      </c>
    </row>
    <row r="38" spans="1:12">
      <c r="A38" s="37"/>
      <c r="B38" s="150" t="str">
        <f>IFERROR(VLOOKUP(D38,DB!A:K,11,0),"")</f>
        <v/>
      </c>
      <c r="C38" s="37"/>
      <c r="D38" s="37"/>
      <c r="E38" s="37"/>
      <c r="F38" s="38"/>
      <c r="G38" s="144">
        <f ca="1">IFERROR(NOW()-F38,"")</f>
        <v>45988.903942824072</v>
      </c>
      <c r="H38" s="38"/>
      <c r="I38" s="150" t="str">
        <f>IFERROR(VLOOKUP(D38,DB!A:F,6,0),"")</f>
        <v/>
      </c>
      <c r="J38" s="150" t="str">
        <f>IFERROR(VLOOKUP(D38,DB!A:G,7,0),"")</f>
        <v/>
      </c>
      <c r="K38" s="37"/>
      <c r="L38" s="150" t="str">
        <f>IFERROR(VLOOKUP(D38,DB!A:I,9,0),"")</f>
        <v/>
      </c>
    </row>
    <row r="39" spans="1:12">
      <c r="A39" s="37"/>
      <c r="B39" s="150" t="str">
        <f>IFERROR(VLOOKUP(D39,DB!A:K,11,0),"")</f>
        <v/>
      </c>
      <c r="C39" s="37"/>
      <c r="D39" s="37"/>
      <c r="E39" s="37"/>
      <c r="F39" s="38"/>
      <c r="G39" s="144">
        <f ca="1">IFERROR(NOW()-F39,"")</f>
        <v>45988.903942824072</v>
      </c>
      <c r="H39" s="38"/>
      <c r="I39" s="150" t="str">
        <f>IFERROR(VLOOKUP(D39,DB!A:F,6,0),"")</f>
        <v/>
      </c>
      <c r="J39" s="150" t="str">
        <f>IFERROR(VLOOKUP(D39,DB!A:G,7,0),"")</f>
        <v/>
      </c>
      <c r="K39" s="37"/>
      <c r="L39" s="150" t="str">
        <f>IFERROR(VLOOKUP(D39,DB!A:I,9,0),"")</f>
        <v/>
      </c>
    </row>
    <row r="40" spans="1:12">
      <c r="A40" s="37"/>
      <c r="B40" s="150" t="str">
        <f>IFERROR(VLOOKUP(D40,DB!A:K,11,0),"")</f>
        <v/>
      </c>
      <c r="C40" s="37"/>
      <c r="D40" s="37"/>
      <c r="E40" s="37"/>
      <c r="F40" s="38"/>
      <c r="G40" s="144">
        <f ca="1">IFERROR(NOW()-F40,"")</f>
        <v>45988.903942824072</v>
      </c>
      <c r="H40" s="38"/>
      <c r="I40" s="150" t="str">
        <f>IFERROR(VLOOKUP(D40,DB!A:F,6,0),"")</f>
        <v/>
      </c>
      <c r="J40" s="150" t="str">
        <f>IFERROR(VLOOKUP(D40,DB!A:G,7,0),"")</f>
        <v/>
      </c>
      <c r="K40" s="37"/>
      <c r="L40" s="150" t="str">
        <f>IFERROR(VLOOKUP(D40,DB!A:I,9,0),"")</f>
        <v/>
      </c>
    </row>
    <row r="41" spans="1:12">
      <c r="A41" s="37"/>
      <c r="B41" s="150" t="str">
        <f>IFERROR(VLOOKUP(D41,DB!A:K,11,0),"")</f>
        <v/>
      </c>
      <c r="C41" s="37"/>
      <c r="D41" s="37"/>
      <c r="E41" s="37"/>
      <c r="F41" s="38"/>
      <c r="G41" s="144">
        <f ca="1">IFERROR(NOW()-F41,"")</f>
        <v>45988.903942824072</v>
      </c>
      <c r="H41" s="38"/>
      <c r="I41" s="150" t="str">
        <f>IFERROR(VLOOKUP(D41,DB!A:F,6,0),"")</f>
        <v/>
      </c>
      <c r="J41" s="150" t="str">
        <f>IFERROR(VLOOKUP(D41,DB!A:G,7,0),"")</f>
        <v/>
      </c>
      <c r="K41" s="37"/>
      <c r="L41" s="150" t="str">
        <f>IFERROR(VLOOKUP(D41,DB!A:I,9,0),"")</f>
        <v/>
      </c>
    </row>
    <row r="42" spans="1:12">
      <c r="A42" s="37"/>
      <c r="B42" s="150" t="str">
        <f>IFERROR(VLOOKUP(D42,DB!A:K,11,0),"")</f>
        <v/>
      </c>
      <c r="C42" s="37"/>
      <c r="D42" s="37"/>
      <c r="E42" s="37"/>
      <c r="F42" s="38"/>
      <c r="G42" s="144">
        <f ca="1">IFERROR(NOW()-F42,"")</f>
        <v>45988.903942824072</v>
      </c>
      <c r="H42" s="38"/>
      <c r="I42" s="150" t="str">
        <f>IFERROR(VLOOKUP(D42,DB!A:F,6,0),"")</f>
        <v/>
      </c>
      <c r="J42" s="150" t="str">
        <f>IFERROR(VLOOKUP(D42,DB!A:G,7,0),"")</f>
        <v/>
      </c>
      <c r="K42" s="37"/>
      <c r="L42" s="150" t="str">
        <f>IFERROR(VLOOKUP(D42,DB!A:I,9,0),"")</f>
        <v/>
      </c>
    </row>
    <row r="43" spans="1:12">
      <c r="A43" s="37"/>
      <c r="B43" s="150" t="str">
        <f>IFERROR(VLOOKUP(D43,DB!A:K,11,0),"")</f>
        <v/>
      </c>
      <c r="C43" s="37"/>
      <c r="D43" s="37"/>
      <c r="E43" s="37"/>
      <c r="F43" s="38"/>
      <c r="G43" s="144">
        <f ca="1">IFERROR(NOW()-F43,"")</f>
        <v>45988.903942824072</v>
      </c>
      <c r="H43" s="38"/>
      <c r="I43" s="150" t="str">
        <f>IFERROR(VLOOKUP(D43,DB!A:F,6,0),"")</f>
        <v/>
      </c>
      <c r="J43" s="150" t="str">
        <f>IFERROR(VLOOKUP(D43,DB!A:G,7,0),"")</f>
        <v/>
      </c>
      <c r="K43" s="37"/>
      <c r="L43" s="150" t="str">
        <f>IFERROR(VLOOKUP(D43,DB!A:I,9,0),"")</f>
        <v/>
      </c>
    </row>
    <row r="44" spans="1:12">
      <c r="A44" s="37"/>
      <c r="B44" s="150" t="str">
        <f>IFERROR(VLOOKUP(D44,DB!A:K,11,0),"")</f>
        <v/>
      </c>
      <c r="C44" s="37"/>
      <c r="D44" s="37"/>
      <c r="E44" s="37"/>
      <c r="F44" s="38"/>
      <c r="G44" s="144">
        <f ca="1">IFERROR(NOW()-F44,"")</f>
        <v>45988.903942824072</v>
      </c>
      <c r="H44" s="38"/>
      <c r="I44" s="150" t="str">
        <f>IFERROR(VLOOKUP(D44,DB!A:F,6,0),"")</f>
        <v/>
      </c>
      <c r="J44" s="150" t="str">
        <f>IFERROR(VLOOKUP(D44,DB!A:G,7,0),"")</f>
        <v/>
      </c>
      <c r="K44" s="37"/>
      <c r="L44" s="150" t="str">
        <f>IFERROR(VLOOKUP(D44,DB!A:I,9,0),"")</f>
        <v/>
      </c>
    </row>
    <row r="45" spans="1:12">
      <c r="A45" s="37"/>
      <c r="B45" s="150" t="str">
        <f>IFERROR(VLOOKUP(D45,DB!A:K,11,0),"")</f>
        <v/>
      </c>
      <c r="C45" s="37"/>
      <c r="D45" s="37"/>
      <c r="E45" s="37"/>
      <c r="F45" s="38"/>
      <c r="G45" s="144">
        <f ca="1">IFERROR(NOW()-F45,"")</f>
        <v>45988.903942824072</v>
      </c>
      <c r="H45" s="38"/>
      <c r="I45" s="150" t="str">
        <f>IFERROR(VLOOKUP(D45,DB!A:F,6,0),"")</f>
        <v/>
      </c>
      <c r="J45" s="150" t="str">
        <f>IFERROR(VLOOKUP(D45,DB!A:G,7,0),"")</f>
        <v/>
      </c>
      <c r="K45" s="37"/>
      <c r="L45" s="150" t="str">
        <f>IFERROR(VLOOKUP(D45,DB!A:I,9,0),"")</f>
        <v/>
      </c>
    </row>
    <row r="46" spans="1:12">
      <c r="A46" s="37"/>
      <c r="B46" s="150" t="str">
        <f>IFERROR(VLOOKUP(D46,DB!A:K,11,0),"")</f>
        <v/>
      </c>
      <c r="C46" s="37"/>
      <c r="D46" s="37"/>
      <c r="E46" s="37"/>
      <c r="F46" s="38"/>
      <c r="G46" s="144">
        <f ca="1">IFERROR(NOW()-F46,"")</f>
        <v>45988.903942824072</v>
      </c>
      <c r="H46" s="38"/>
      <c r="I46" s="150" t="str">
        <f>IFERROR(VLOOKUP(D46,DB!A:F,6,0),"")</f>
        <v/>
      </c>
      <c r="J46" s="150" t="str">
        <f>IFERROR(VLOOKUP(D46,DB!A:G,7,0),"")</f>
        <v/>
      </c>
      <c r="K46" s="37"/>
      <c r="L46" s="150" t="str">
        <f>IFERROR(VLOOKUP(D46,DB!A:I,9,0),"")</f>
        <v/>
      </c>
    </row>
    <row r="47" spans="1:12">
      <c r="A47" s="37"/>
      <c r="B47" s="150" t="str">
        <f>IFERROR(VLOOKUP(D47,DB!A:K,11,0),"")</f>
        <v/>
      </c>
      <c r="C47" s="37"/>
      <c r="D47" s="37"/>
      <c r="E47" s="37"/>
      <c r="F47" s="38"/>
      <c r="G47" s="144">
        <f ca="1">IFERROR(NOW()-F47,"")</f>
        <v>45988.903942824072</v>
      </c>
      <c r="H47" s="38"/>
      <c r="I47" s="150" t="str">
        <f>IFERROR(VLOOKUP(D47,DB!A:F,6,0),"")</f>
        <v/>
      </c>
      <c r="J47" s="150" t="str">
        <f>IFERROR(VLOOKUP(D47,DB!A:G,7,0),"")</f>
        <v/>
      </c>
      <c r="K47" s="37"/>
      <c r="L47" s="150" t="str">
        <f>IFERROR(VLOOKUP(D47,DB!A:I,9,0),"")</f>
        <v/>
      </c>
    </row>
    <row r="48" spans="1:12">
      <c r="A48" s="37"/>
      <c r="B48" s="150" t="str">
        <f>IFERROR(VLOOKUP(D48,DB!A:K,11,0),"")</f>
        <v/>
      </c>
      <c r="C48" s="37"/>
      <c r="D48" s="37"/>
      <c r="E48" s="37"/>
      <c r="F48" s="38"/>
      <c r="G48" s="144">
        <f ca="1">IFERROR(NOW()-F48,"")</f>
        <v>45988.903942824072</v>
      </c>
      <c r="H48" s="38"/>
      <c r="I48" s="150" t="str">
        <f>IFERROR(VLOOKUP(D48,DB!A:F,6,0),"")</f>
        <v/>
      </c>
      <c r="J48" s="150" t="str">
        <f>IFERROR(VLOOKUP(D48,DB!A:G,7,0),"")</f>
        <v/>
      </c>
      <c r="K48" s="37"/>
      <c r="L48" s="150" t="str">
        <f>IFERROR(VLOOKUP(D48,DB!A:I,9,0),"")</f>
        <v/>
      </c>
    </row>
    <row r="49" spans="1:12">
      <c r="A49" s="37"/>
      <c r="B49" s="150" t="str">
        <f>IFERROR(VLOOKUP(D49,DB!A:K,11,0),"")</f>
        <v/>
      </c>
      <c r="C49" s="37"/>
      <c r="D49" s="37"/>
      <c r="E49" s="37"/>
      <c r="F49" s="38"/>
      <c r="G49" s="144">
        <f ca="1">IFERROR(NOW()-F49,"")</f>
        <v>45988.903942824072</v>
      </c>
      <c r="H49" s="38"/>
      <c r="I49" s="150" t="str">
        <f>IFERROR(VLOOKUP(D49,DB!A:F,6,0),"")</f>
        <v/>
      </c>
      <c r="J49" s="150" t="str">
        <f>IFERROR(VLOOKUP(D49,DB!A:G,7,0),"")</f>
        <v/>
      </c>
      <c r="K49" s="37"/>
      <c r="L49" s="150" t="str">
        <f>IFERROR(VLOOKUP(D49,DB!A:I,9,0),"")</f>
        <v/>
      </c>
    </row>
    <row r="50" spans="1:12">
      <c r="A50" s="37"/>
      <c r="B50" s="150" t="str">
        <f>IFERROR(VLOOKUP(D50,DB!A:K,11,0),"")</f>
        <v/>
      </c>
      <c r="C50" s="37"/>
      <c r="D50" s="37"/>
      <c r="E50" s="37"/>
      <c r="F50" s="38"/>
      <c r="G50" s="144">
        <f ca="1">IFERROR(NOW()-F50,"")</f>
        <v>45988.903942824072</v>
      </c>
      <c r="H50" s="38"/>
      <c r="I50" s="150" t="str">
        <f>IFERROR(VLOOKUP(D50,DB!A:F,6,0),"")</f>
        <v/>
      </c>
      <c r="J50" s="150" t="str">
        <f>IFERROR(VLOOKUP(D50,DB!A:G,7,0),"")</f>
        <v/>
      </c>
      <c r="K50" s="37"/>
      <c r="L50" s="150" t="str">
        <f>IFERROR(VLOOKUP(D50,DB!A:I,9,0),"")</f>
        <v/>
      </c>
    </row>
    <row r="51" spans="1:12">
      <c r="A51" s="37"/>
      <c r="B51" s="150" t="str">
        <f>IFERROR(VLOOKUP(D51,DB!A:K,11,0),"")</f>
        <v/>
      </c>
      <c r="C51" s="37"/>
      <c r="D51" s="37"/>
      <c r="E51" s="37"/>
      <c r="F51" s="38"/>
      <c r="G51" s="144">
        <f ca="1">IFERROR(NOW()-F51,"")</f>
        <v>45988.903942824072</v>
      </c>
      <c r="H51" s="38"/>
      <c r="I51" s="150" t="str">
        <f>IFERROR(VLOOKUP(D51,DB!A:F,6,0),"")</f>
        <v/>
      </c>
      <c r="J51" s="150" t="str">
        <f>IFERROR(VLOOKUP(D51,DB!A:G,7,0),"")</f>
        <v/>
      </c>
      <c r="K51" s="37"/>
      <c r="L51" s="150" t="str">
        <f>IFERROR(VLOOKUP(D51,DB!A:I,9,0),"")</f>
        <v/>
      </c>
    </row>
    <row r="52" spans="1:12">
      <c r="A52" s="37"/>
      <c r="B52" s="150" t="str">
        <f>IFERROR(VLOOKUP(D52,DB!A:K,11,0),"")</f>
        <v/>
      </c>
      <c r="C52" s="37"/>
      <c r="D52" s="37"/>
      <c r="E52" s="37"/>
      <c r="F52" s="38"/>
      <c r="G52" s="144">
        <f ca="1">IFERROR(NOW()-F52,"")</f>
        <v>45988.903942824072</v>
      </c>
      <c r="H52" s="38"/>
      <c r="I52" s="150" t="str">
        <f>IFERROR(VLOOKUP(D52,DB!A:F,6,0),"")</f>
        <v/>
      </c>
      <c r="J52" s="150" t="str">
        <f>IFERROR(VLOOKUP(D52,DB!A:G,7,0),"")</f>
        <v/>
      </c>
      <c r="K52" s="37"/>
      <c r="L52" s="150" t="str">
        <f>IFERROR(VLOOKUP(D52,DB!A:I,9,0),"")</f>
        <v/>
      </c>
    </row>
    <row r="53" spans="1:12">
      <c r="A53" s="103"/>
      <c r="B53" s="103"/>
      <c r="C53" s="103"/>
      <c r="D53" s="103"/>
      <c r="E53" s="103"/>
      <c r="F53" s="147"/>
      <c r="G53" s="105"/>
      <c r="H53" s="147"/>
      <c r="I53" s="103"/>
      <c r="J53" s="103"/>
      <c r="K53" s="103"/>
      <c r="L53" s="103"/>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H6" sqref="H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30182</v>
      </c>
      <c r="E2" s="106" t="s">
        <v>39021</v>
      </c>
      <c r="F2" s="126">
        <v>45988.820601851854</v>
      </c>
      <c r="G2" s="72">
        <f ca="1">IFERROR(NOW()-F2,"-")</f>
        <v>8.3340972218138631E-2</v>
      </c>
      <c r="H2" s="126">
        <v>45988.825046296297</v>
      </c>
      <c r="I2" s="124" t="str">
        <f>IFERROR(VLOOKUP(D2,DB!A:F,6,0),"")</f>
        <v>SCECO</v>
      </c>
      <c r="J2" s="124" t="str">
        <f>IFERROR(VLOOKUP(D2,DB!A:G,7,0),"")</f>
        <v>Good</v>
      </c>
      <c r="K2" s="127" t="s">
        <v>39131</v>
      </c>
      <c r="L2" s="128" t="str">
        <f>IFERROR(VLOOKUP(D2,DB!A:I,9,0),"")</f>
        <v>Latis</v>
      </c>
    </row>
    <row r="3" spans="1:16382" ht="31.5" customHeight="1">
      <c r="A3" s="123"/>
      <c r="B3" s="124" t="str">
        <f>IFERROR(VLOOKUP(D3,DB!A:K,11,0),"")</f>
        <v/>
      </c>
      <c r="C3" s="125"/>
      <c r="D3" s="122"/>
      <c r="E3" s="106"/>
      <c r="F3" s="126"/>
      <c r="G3" s="72">
        <f t="shared" ref="G3:G7" ca="1" si="0">IFERROR(NOW()-F3,"-")</f>
        <v>45988.903942824072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t="shared" ca="1" si="0"/>
        <v>45988.903942824072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t="shared" ca="1" si="0"/>
        <v>45988.903942824072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45988.903942824072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t="shared" ca="1" si="0"/>
        <v>45988.903942824072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45988.903942824072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45988.903942824072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45988.903942824072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45988.903942824072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45988.903942824072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45988.903942824072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45988.903942824072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45988.903942824072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45988.903942824072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45988.903942824072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45988.903942824072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45988.903942824072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45988.903942824072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45988.903942824072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45988.903942824072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45988.903942824072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45988.903942824072</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